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\Изменение 08.11.2021г\"/>
    </mc:Choice>
  </mc:AlternateContent>
  <xr:revisionPtr revIDLastSave="0" documentId="8_{0A29ACBD-91E5-4EC8-AF63-7CC3EF12F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11.2021" sheetId="3" r:id="rId1"/>
    <sheet name="Лист1" sheetId="4" r:id="rId2"/>
  </sheets>
  <definedNames>
    <definedName name="_xlnm._FilterDatabase" localSheetId="0" hidden="1">'26.11.2021'!$A$1:$P$113</definedName>
    <definedName name="_xlnm.Print_Area" localSheetId="0">'26.11.2021'!$A$1:$O$113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8" i="3" l="1"/>
  <c r="E108" i="3"/>
  <c r="N107" i="3"/>
  <c r="E107" i="3"/>
  <c r="N106" i="3"/>
  <c r="N105" i="3" l="1"/>
  <c r="E104" i="3" l="1"/>
  <c r="N104" i="3"/>
  <c r="N102" i="3" l="1"/>
  <c r="N103" i="3"/>
  <c r="M101" i="3"/>
  <c r="N101" i="3" s="1"/>
  <c r="E101" i="3"/>
  <c r="N100" i="3"/>
  <c r="N95" i="3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N70" i="3"/>
  <c r="E32" i="4" l="1"/>
  <c r="N62" i="3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46" i="3"/>
  <c r="N69" i="3" l="1"/>
  <c r="N66" i="3"/>
  <c r="N65" i="3"/>
  <c r="N59" i="3"/>
  <c r="N57" i="3"/>
  <c r="N56" i="3"/>
  <c r="N55" i="3"/>
  <c r="N48" i="3"/>
  <c r="N47" i="3"/>
  <c r="N45" i="3"/>
  <c r="N109" i="3" l="1"/>
  <c r="N11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<sst xmlns="http://schemas.openxmlformats.org/spreadsheetml/2006/main" count="904" uniqueCount="194">
  <si>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</si>
  <si>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</si>
  <si>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</si>
  <si>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</si>
  <si>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</si>
  <si>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</si>
  <si>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</si>
  <si>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</si>
  <si>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</si>
  <si>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</si>
  <si>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</si>
  <si>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</si>
  <si>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</si>
  <si>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</si>
  <si>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</si>
  <si>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</si>
  <si>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</si>
  <si>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</si>
  <si>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</si>
  <si>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</si>
  <si>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</si>
  <si>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</si>
  <si>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</si>
  <si>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</si>
  <si>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</si>
  <si>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</si>
  <si>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</si>
  <si>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</si>
  <si>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</si>
  <si>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</si>
  <si>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</si>
  <si>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</si>
  <si>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</si>
  <si>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</si>
  <si>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</si>
  <si>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</si>
  <si>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</si>
  <si>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</si>
  <si>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</si>
  <si>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</si>
  <si>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</si>
  <si>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</si>
  <si>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</si>
  <si>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</si>
  <si>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</si>
  <si>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</si>
  <si>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</si>
  <si>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</si>
  <si>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</si>
  <si>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</si>
  <si>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</si>
  <si>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</si>
  <si>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</si>
  <si>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</si>
  <si>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</si>
  <si>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</si>
  <si>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</si>
  <si>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</si>
  <si>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</si>
  <si>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</si>
  <si>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</si>
  <si>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</si>
  <si>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</si>
  <si>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</si>
  <si>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</si>
  <si>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</si>
  <si>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</si>
  <si>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</si>
  <si>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</si>
  <si>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</si>
  <si>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</si>
  <si>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</si>
  <si>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</si>
  <si>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</si>
  <si>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</si>
  <si>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</si>
  <si>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</si>
  <si>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</si>
  <si>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</si>
  <si>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</si>
  <si>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</si>
  <si>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</si>
  <si>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</si>
  <si>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</si>
  <si>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</si>
  <si>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</si>
  <si>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</si>
  <si>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</si>
  <si>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</si>
  <si>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</si>
  <si>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</si>
  <si>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</si>
  <si>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</si>
  <si>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</si>
  <si>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</si>
  <si>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</si>
  <si>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</si>
  <si>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</si>
  <si>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</si>
  <si>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</si>
  <si>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</si>
  <si>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</si>
  <si>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</si>
  <si>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</si>
  <si>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</si>
  <si>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</si>
  <si>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</si>
  <si>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</si>
  <si>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</si>
  <si>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</si>
  <si>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</si>
  <si>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</si>
  <si>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</si>
  <si>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</si>
  <si>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</si>
  <si>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</si>
  <si>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</si>
  <si>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</si>
  <si>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</si>
  <si>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</si>
  <si>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</si>
  <si>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</si>
  <si>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</si>
  <si>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</si>
  <si>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</si>
  <si>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</si>
  <si>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</si>
  <si>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</si>
  <si>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</si>
  <si>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</si>
  <si>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</si>
  <si>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</si>
  <si>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</si>
  <si>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</si>
  <si>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</si>
  <si>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</si>
  <si>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</si>
  <si>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</si>
  <si>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</si>
  <si>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Исполнен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</si>
  <si>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</si>
  <si>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</si>
  <si>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</si>
  <si>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</si>
  <si>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</si>
  <si>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</si>
  <si>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</si>
  <si>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</si>
  <si>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</si>
  <si>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</si>
  <si>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</si>
  <si>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 xml:space="preserve">Услуги по разработке разделов справочника </t>
  </si>
  <si>
    <t>Исключен приказом от 28.04.2021 г №49-21П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</si>
  <si>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</si>
  <si>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</si>
  <si>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</si>
  <si>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</si>
  <si>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</si>
  <si>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</si>
  <si>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</si>
  <si>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</si>
  <si>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>июнь</t>
  </si>
  <si>
    <t>Услуги по подготовке статей в формате интервью с руководством о деятельности организации</t>
  </si>
  <si>
    <t xml:space="preserve">Услуги по подготовке статей в формате интервью с руководством о деятельности организации и их размещению </t>
  </si>
  <si>
    <t>Услуги по подготовке аналитической статьи о реализуемых проектах</t>
  </si>
  <si>
    <t>Подготовка аналитической статьи о реализуемых проектах, с ее разделением и размещением в нескольких публикациях</t>
  </si>
  <si>
    <t>Исключен приказом от 01.06.2021 г №59-21П</t>
  </si>
  <si>
    <t>Исключен приказом от 02.02.2021 г №05-21П</t>
  </si>
  <si>
    <t>Исключен приказом от 26.02.2021 г №23-21П</t>
  </si>
  <si>
    <t xml:space="preserve">Исполнен </t>
  </si>
  <si>
    <t>Услуги по письменному переводу с русского  языка на английский язык</t>
  </si>
  <si>
    <t>Услуги по письменному переводу с русского языка на английский язык</t>
  </si>
  <si>
    <t>Услуги по письменному переводу с русского  языка на казахский язык</t>
  </si>
  <si>
    <t>Услуги по письменному переводу с русского языка на казахский язык</t>
  </si>
  <si>
    <t xml:space="preserve">Предоставление экспертных услуг информационно-методического характера  </t>
  </si>
  <si>
    <t>Исключен приказом от 01.07.2021 г №83-21П</t>
  </si>
  <si>
    <t>Цветная бумага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</si>
  <si>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</si>
  <si>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</si>
  <si>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Исключен приказом от 26.07.2021 г №90-21П</t>
  </si>
  <si>
    <t>Услуги по организации участия в мероприятии «Green Day» в ходе Всемирной Выставки «Экспо 2020» Дубай</t>
  </si>
  <si>
    <t xml:space="preserve">Услуги по организации участия в мероприятии </t>
  </si>
  <si>
    <t>Исключен приказом от 15.09.2021 г №111-21П</t>
  </si>
  <si>
    <t>Дополнен  приказом от 15.09.2021 г №111-21П</t>
  </si>
  <si>
    <t xml:space="preserve">октябрь </t>
  </si>
  <si>
    <t>Исключен приказом от 06.10.2021 г №115-21П</t>
  </si>
  <si>
    <t xml:space="preserve">Эксперт – эколог по проведению экспертной оценки 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</si>
  <si>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</si>
  <si>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>Исключен приказом от 29.10.2021 г №125-21П</t>
  </si>
  <si>
    <t xml:space="preserve">Услуга по опубликованию объявления в периодическом печатном издании СМИ </t>
  </si>
  <si>
    <t>Опубликование объявления в периодическом печатном издании СМИ, распространяемом на территории всех соответствующих административно-территориальных единиц Республики Казахстан</t>
  </si>
  <si>
    <t>от "26" ноября 2021 года № 134-21П</t>
  </si>
  <si>
    <t>Исключен приказом от 26.11.2021 г №134-21П</t>
  </si>
  <si>
    <t>Изменен  приказом от 26.11.2021 г №134-21П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</si>
</sst>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/>
    <xf numFmtId="166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8">
    <xf numFmtId="0" fontId="0" fillId="0" borderId="0" xfId="0"/>
    <xf numFmtId="0" fontId="25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vertical="top" wrapText="1"/>
    </xf>
    <xf numFmtId="4" fontId="28" fillId="0" borderId="14" xfId="42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164" fontId="0" fillId="0" borderId="0" xfId="0" applyNumberFormat="1"/>
    <xf numFmtId="164" fontId="36" fillId="0" borderId="0" xfId="0" applyNumberFormat="1" applyFont="1"/>
    <xf numFmtId="4" fontId="24" fillId="0" borderId="14" xfId="43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center" vertical="center" wrapText="1"/>
    </xf>
    <xf numFmtId="0" fontId="37" fillId="0" borderId="14" xfId="0" applyFont="1" applyFill="1" applyBorder="1" applyAlignment="1">
      <alignment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wrapText="1"/>
    </xf>
    <xf numFmtId="0" fontId="37" fillId="0" borderId="14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28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9" fontId="28" fillId="34" borderId="14" xfId="0" applyNumberFormat="1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0" fontId="38" fillId="34" borderId="0" xfId="0" applyFont="1" applyFill="1" applyAlignment="1">
      <alignment wrapText="1"/>
    </xf>
    <xf numFmtId="0" fontId="25" fillId="34" borderId="0" xfId="0" applyFont="1" applyFill="1" applyAlignment="1">
      <alignment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center" wrapText="1"/>
    </xf>
    <xf numFmtId="165" fontId="23" fillId="0" borderId="18" xfId="0" applyNumberFormat="1" applyFont="1" applyFill="1" applyBorder="1" applyAlignment="1">
      <alignment horizontal="right" vertical="center" wrapText="1"/>
    </xf>
    <xf numFmtId="165" fontId="23" fillId="0" borderId="19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 wrapText="1"/>
    </xf>
    <xf numFmtId="0" fontId="23" fillId="0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3"/>
  <sheetViews>
    <sheetView tabSelected="1" view="pageBreakPreview" zoomScale="85" zoomScaleNormal="85" zoomScaleSheetLayoutView="85" workbookViewId="0">
      <selection activeCell="T138" sqref="T138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9" t="s">
        <v>0</v>
      </c>
      <c r="L3" s="59"/>
      <c r="M3" s="59"/>
      <c r="N3" s="59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60" t="s">
        <v>31</v>
      </c>
      <c r="L4" s="60"/>
      <c r="M4" s="60"/>
      <c r="N4" s="60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60" t="s">
        <v>191</v>
      </c>
      <c r="L5" s="60"/>
      <c r="M5" s="60"/>
      <c r="N5" s="60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60"/>
      <c r="L6" s="60"/>
      <c r="M6" s="60"/>
      <c r="N6" s="60"/>
      <c r="O6" s="2"/>
    </row>
    <row r="7" spans="1:15" ht="15" customHeight="1" x14ac:dyDescent="0.3">
      <c r="B7" s="2"/>
      <c r="C7" s="2"/>
      <c r="D7" s="2"/>
      <c r="E7" s="2"/>
      <c r="F7" s="58"/>
      <c r="G7" s="58"/>
      <c r="H7" s="58"/>
      <c r="I7" s="58"/>
      <c r="J7" s="58"/>
      <c r="K7" s="58"/>
      <c r="L7" s="58"/>
      <c r="M7" s="58"/>
      <c r="N7" s="8"/>
      <c r="O7" s="2"/>
    </row>
    <row r="8" spans="1:15" ht="15" customHeight="1" x14ac:dyDescent="0.2">
      <c r="B8" s="61" t="s">
        <v>1</v>
      </c>
      <c r="C8" s="32" t="s">
        <v>2</v>
      </c>
      <c r="D8" s="63" t="s">
        <v>3</v>
      </c>
      <c r="E8" s="61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62"/>
      <c r="C9" s="33"/>
      <c r="D9" s="64"/>
      <c r="E9" s="62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65" t="s">
        <v>97</v>
      </c>
      <c r="B13" s="65" t="s">
        <v>98</v>
      </c>
      <c r="C13" s="66" t="s">
        <v>8</v>
      </c>
      <c r="D13" s="65" t="s">
        <v>9</v>
      </c>
      <c r="E13" s="65" t="s">
        <v>10</v>
      </c>
      <c r="F13" s="65" t="s">
        <v>11</v>
      </c>
      <c r="G13" s="65" t="s">
        <v>12</v>
      </c>
      <c r="H13" s="65" t="s">
        <v>105</v>
      </c>
      <c r="I13" s="65" t="s">
        <v>13</v>
      </c>
      <c r="J13" s="65" t="s">
        <v>14</v>
      </c>
      <c r="K13" s="65" t="s">
        <v>15</v>
      </c>
      <c r="L13" s="65" t="s">
        <v>16</v>
      </c>
      <c r="M13" s="68" t="s">
        <v>17</v>
      </c>
      <c r="N13" s="68" t="s">
        <v>18</v>
      </c>
      <c r="O13" s="65" t="s">
        <v>30</v>
      </c>
    </row>
    <row r="14" spans="1:15" ht="81" customHeight="1" x14ac:dyDescent="0.2">
      <c r="A14" s="65"/>
      <c r="B14" s="65"/>
      <c r="C14" s="67"/>
      <c r="D14" s="65"/>
      <c r="E14" s="65"/>
      <c r="F14" s="65"/>
      <c r="G14" s="65"/>
      <c r="H14" s="65"/>
      <c r="I14" s="65"/>
      <c r="J14" s="65"/>
      <c r="K14" s="65"/>
      <c r="L14" s="65"/>
      <c r="M14" s="68"/>
      <c r="N14" s="68"/>
      <c r="O14" s="65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69" t="s">
        <v>19</v>
      </c>
      <c r="B16" s="69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99</v>
      </c>
      <c r="D17" s="21" t="s">
        <v>100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139</v>
      </c>
    </row>
    <row r="18" spans="1:15" s="3" customFormat="1" ht="63" x14ac:dyDescent="0.25">
      <c r="A18" s="21">
        <v>2</v>
      </c>
      <c r="B18" s="22" t="s">
        <v>20</v>
      </c>
      <c r="C18" s="21" t="s">
        <v>99</v>
      </c>
      <c r="D18" s="21" t="s">
        <v>101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139</v>
      </c>
    </row>
    <row r="19" spans="1:15" s="3" customFormat="1" ht="63" x14ac:dyDescent="0.25">
      <c r="A19" s="21">
        <v>3</v>
      </c>
      <c r="B19" s="22" t="s">
        <v>20</v>
      </c>
      <c r="C19" s="21" t="s">
        <v>99</v>
      </c>
      <c r="D19" s="21" t="s">
        <v>102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139</v>
      </c>
    </row>
    <row r="20" spans="1:15" s="3" customFormat="1" ht="63" x14ac:dyDescent="0.25">
      <c r="A20" s="21">
        <v>4</v>
      </c>
      <c r="B20" s="22" t="s">
        <v>20</v>
      </c>
      <c r="C20" s="21" t="s">
        <v>99</v>
      </c>
      <c r="D20" s="21" t="s">
        <v>103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139</v>
      </c>
    </row>
    <row r="21" spans="1:15" s="3" customFormat="1" ht="63" x14ac:dyDescent="0.25">
      <c r="A21" s="21">
        <v>5</v>
      </c>
      <c r="B21" s="22" t="s">
        <v>20</v>
      </c>
      <c r="C21" s="21" t="s">
        <v>99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139</v>
      </c>
    </row>
    <row r="22" spans="1:15" s="3" customFormat="1" ht="63" x14ac:dyDescent="0.25">
      <c r="A22" s="21">
        <v>6</v>
      </c>
      <c r="B22" s="22" t="s">
        <v>20</v>
      </c>
      <c r="C22" s="21" t="s">
        <v>99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139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49" t="s">
        <v>34</v>
      </c>
      <c r="F23" s="49" t="s">
        <v>148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87</v>
      </c>
      <c r="L23" s="21">
        <v>2</v>
      </c>
      <c r="M23" s="20">
        <v>6187.5</v>
      </c>
      <c r="N23" s="20">
        <f>L23*M23</f>
        <v>12375</v>
      </c>
      <c r="O23" s="49" t="s">
        <v>139</v>
      </c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49" t="s">
        <v>106</v>
      </c>
      <c r="F24" s="49" t="s">
        <v>161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88</v>
      </c>
      <c r="L24" s="21">
        <v>50</v>
      </c>
      <c r="M24" s="20">
        <v>44.64</v>
      </c>
      <c r="N24" s="20">
        <f>L24*M24</f>
        <v>2232</v>
      </c>
      <c r="O24" s="49" t="s">
        <v>139</v>
      </c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49" t="s">
        <v>106</v>
      </c>
      <c r="F25" s="49" t="s">
        <v>161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88</v>
      </c>
      <c r="L25" s="21">
        <v>50</v>
      </c>
      <c r="M25" s="20">
        <v>95.54</v>
      </c>
      <c r="N25" s="20">
        <f t="shared" ref="N25:N27" si="1">L25*M25</f>
        <v>4777</v>
      </c>
      <c r="O25" s="49" t="s">
        <v>139</v>
      </c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49" t="s">
        <v>106</v>
      </c>
      <c r="F26" s="49" t="s">
        <v>57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88</v>
      </c>
      <c r="L26" s="21">
        <v>2</v>
      </c>
      <c r="M26" s="50">
        <v>5600.67</v>
      </c>
      <c r="N26" s="50">
        <f t="shared" si="1"/>
        <v>11201.34</v>
      </c>
      <c r="O26" s="49" t="s">
        <v>139</v>
      </c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49" t="s">
        <v>106</v>
      </c>
      <c r="F27" s="49" t="s">
        <v>57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88</v>
      </c>
      <c r="L27" s="21">
        <v>2</v>
      </c>
      <c r="M27" s="50">
        <v>4238.33</v>
      </c>
      <c r="N27" s="50">
        <f t="shared" si="1"/>
        <v>8476.66</v>
      </c>
      <c r="O27" s="49" t="s">
        <v>139</v>
      </c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49" t="s">
        <v>106</v>
      </c>
      <c r="F28" s="49" t="s">
        <v>161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88</v>
      </c>
      <c r="L28" s="21">
        <v>2</v>
      </c>
      <c r="M28" s="50">
        <v>2232.14</v>
      </c>
      <c r="N28" s="50">
        <f>L28*M28</f>
        <v>4464.28</v>
      </c>
      <c r="O28" s="49" t="s">
        <v>139</v>
      </c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49" t="s">
        <v>106</v>
      </c>
      <c r="F29" s="49" t="s">
        <v>57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88</v>
      </c>
      <c r="L29" s="21">
        <v>3</v>
      </c>
      <c r="M29" s="50">
        <v>5181</v>
      </c>
      <c r="N29" s="50">
        <f>L29*M29</f>
        <v>15543</v>
      </c>
      <c r="O29" s="49" t="s">
        <v>139</v>
      </c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49" t="s">
        <v>106</v>
      </c>
      <c r="F30" s="49" t="s">
        <v>148</v>
      </c>
      <c r="G30" s="49" t="s">
        <v>49</v>
      </c>
      <c r="H30" s="49" t="s">
        <v>21</v>
      </c>
      <c r="I30" s="49" t="s">
        <v>25</v>
      </c>
      <c r="J30" s="49" t="s">
        <v>22</v>
      </c>
      <c r="K30" s="49" t="s">
        <v>88</v>
      </c>
      <c r="L30" s="49">
        <v>2</v>
      </c>
      <c r="M30" s="50">
        <v>10671.33</v>
      </c>
      <c r="N30" s="50">
        <f>L30*M30</f>
        <v>21342.66</v>
      </c>
      <c r="O30" s="49" t="s">
        <v>139</v>
      </c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49" t="s">
        <v>106</v>
      </c>
      <c r="F31" s="49" t="s">
        <v>161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88</v>
      </c>
      <c r="L31" s="21">
        <v>5</v>
      </c>
      <c r="M31" s="20">
        <v>816.97</v>
      </c>
      <c r="N31" s="20">
        <f>L31*M31</f>
        <v>4084.8500000000004</v>
      </c>
      <c r="O31" s="49" t="s">
        <v>139</v>
      </c>
    </row>
    <row r="32" spans="1:15" s="3" customFormat="1" ht="63" x14ac:dyDescent="0.25">
      <c r="A32" s="21">
        <v>16</v>
      </c>
      <c r="B32" s="35" t="s">
        <v>20</v>
      </c>
      <c r="C32" s="21" t="s">
        <v>70</v>
      </c>
      <c r="D32" s="21" t="s">
        <v>72</v>
      </c>
      <c r="E32" s="49" t="s">
        <v>106</v>
      </c>
      <c r="F32" s="49" t="s">
        <v>161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88</v>
      </c>
      <c r="L32" s="21">
        <v>5</v>
      </c>
      <c r="M32" s="20">
        <v>258.93</v>
      </c>
      <c r="N32" s="20">
        <f t="shared" ref="N32:N35" si="2">L32*M32</f>
        <v>1294.6500000000001</v>
      </c>
      <c r="O32" s="49" t="s">
        <v>139</v>
      </c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82</v>
      </c>
      <c r="E33" s="49" t="s">
        <v>106</v>
      </c>
      <c r="F33" s="49" t="s">
        <v>161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88</v>
      </c>
      <c r="L33" s="21">
        <v>5</v>
      </c>
      <c r="M33" s="20">
        <v>174.11</v>
      </c>
      <c r="N33" s="20">
        <f t="shared" si="2"/>
        <v>870.55000000000007</v>
      </c>
      <c r="O33" s="49" t="s">
        <v>139</v>
      </c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49" t="s">
        <v>106</v>
      </c>
      <c r="F34" s="49" t="s">
        <v>161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88</v>
      </c>
      <c r="L34" s="21">
        <v>50</v>
      </c>
      <c r="M34" s="20">
        <v>825.89</v>
      </c>
      <c r="N34" s="20">
        <f t="shared" si="2"/>
        <v>41294.5</v>
      </c>
      <c r="O34" s="49" t="s">
        <v>139</v>
      </c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91</v>
      </c>
      <c r="E35" s="49" t="s">
        <v>34</v>
      </c>
      <c r="F35" s="49" t="s">
        <v>148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87</v>
      </c>
      <c r="L35" s="21">
        <v>230</v>
      </c>
      <c r="M35" s="20">
        <v>1319.31</v>
      </c>
      <c r="N35" s="20">
        <f t="shared" si="2"/>
        <v>303441.3</v>
      </c>
      <c r="O35" s="49" t="s">
        <v>139</v>
      </c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49" t="s">
        <v>106</v>
      </c>
      <c r="F36" s="49" t="s">
        <v>161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49" t="s">
        <v>139</v>
      </c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49" t="s">
        <v>106</v>
      </c>
      <c r="F37" s="49" t="s">
        <v>161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49" t="s">
        <v>139</v>
      </c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49" t="s">
        <v>106</v>
      </c>
      <c r="F38" s="49" t="s">
        <v>161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49" t="s">
        <v>139</v>
      </c>
    </row>
    <row r="39" spans="1:15" s="3" customFormat="1" ht="63" x14ac:dyDescent="0.25">
      <c r="A39" s="21">
        <v>23</v>
      </c>
      <c r="B39" s="22" t="s">
        <v>20</v>
      </c>
      <c r="C39" s="49" t="s">
        <v>176</v>
      </c>
      <c r="D39" s="49" t="s">
        <v>81</v>
      </c>
      <c r="E39" s="49" t="s">
        <v>106</v>
      </c>
      <c r="F39" s="49" t="s">
        <v>148</v>
      </c>
      <c r="G39" s="49" t="s">
        <v>49</v>
      </c>
      <c r="H39" s="49" t="s">
        <v>21</v>
      </c>
      <c r="I39" s="49" t="s">
        <v>25</v>
      </c>
      <c r="J39" s="49" t="s">
        <v>22</v>
      </c>
      <c r="K39" s="49" t="s">
        <v>88</v>
      </c>
      <c r="L39" s="49">
        <v>1</v>
      </c>
      <c r="M39" s="50">
        <v>1033.33</v>
      </c>
      <c r="N39" s="50">
        <f t="shared" ref="N39:N42" si="3">L39*M39</f>
        <v>1033.33</v>
      </c>
      <c r="O39" s="49" t="s">
        <v>139</v>
      </c>
    </row>
    <row r="40" spans="1:15" s="3" customFormat="1" ht="63" x14ac:dyDescent="0.25">
      <c r="A40" s="21">
        <v>24</v>
      </c>
      <c r="B40" s="22" t="s">
        <v>20</v>
      </c>
      <c r="C40" s="21" t="s">
        <v>84</v>
      </c>
      <c r="D40" s="21" t="s">
        <v>83</v>
      </c>
      <c r="E40" s="49" t="s">
        <v>106</v>
      </c>
      <c r="F40" s="49" t="s">
        <v>161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88</v>
      </c>
      <c r="L40" s="21">
        <v>2</v>
      </c>
      <c r="M40" s="20">
        <v>339.29</v>
      </c>
      <c r="N40" s="20">
        <f t="shared" si="3"/>
        <v>678.58</v>
      </c>
      <c r="O40" s="49" t="s">
        <v>139</v>
      </c>
    </row>
    <row r="41" spans="1:15" s="3" customFormat="1" ht="63" x14ac:dyDescent="0.25">
      <c r="A41" s="21">
        <v>25</v>
      </c>
      <c r="B41" s="22" t="s">
        <v>20</v>
      </c>
      <c r="C41" s="21" t="s">
        <v>86</v>
      </c>
      <c r="D41" s="21" t="s">
        <v>85</v>
      </c>
      <c r="E41" s="49" t="s">
        <v>106</v>
      </c>
      <c r="F41" s="49" t="s">
        <v>161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49" t="s">
        <v>139</v>
      </c>
    </row>
    <row r="42" spans="1:15" s="3" customFormat="1" ht="63" x14ac:dyDescent="0.25">
      <c r="A42" s="21">
        <v>26</v>
      </c>
      <c r="B42" s="22" t="s">
        <v>20</v>
      </c>
      <c r="C42" s="21" t="s">
        <v>90</v>
      </c>
      <c r="D42" s="21" t="s">
        <v>89</v>
      </c>
      <c r="E42" s="49" t="s">
        <v>106</v>
      </c>
      <c r="F42" s="49" t="s">
        <v>161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49" t="s">
        <v>139</v>
      </c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2563909.0999999996</v>
      </c>
      <c r="O43" s="24"/>
    </row>
    <row r="44" spans="1:15" ht="23.25" customHeight="1" x14ac:dyDescent="0.2">
      <c r="A44" s="70" t="s">
        <v>24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139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106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139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106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139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139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122</v>
      </c>
      <c r="D49" s="39" t="s">
        <v>123</v>
      </c>
      <c r="E49" s="21" t="s">
        <v>34</v>
      </c>
      <c r="F49" s="21" t="s">
        <v>93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139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124</v>
      </c>
      <c r="D50" s="40" t="s">
        <v>125</v>
      </c>
      <c r="E50" s="21" t="s">
        <v>34</v>
      </c>
      <c r="F50" s="21" t="s">
        <v>93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139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126</v>
      </c>
      <c r="D51" s="42" t="s">
        <v>127</v>
      </c>
      <c r="E51" s="21" t="s">
        <v>34</v>
      </c>
      <c r="F51" s="21" t="s">
        <v>93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139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128</v>
      </c>
      <c r="D52" s="41" t="s">
        <v>129</v>
      </c>
      <c r="E52" s="21" t="s">
        <v>34</v>
      </c>
      <c r="F52" s="21" t="s">
        <v>93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139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130</v>
      </c>
      <c r="D53" s="42" t="s">
        <v>131</v>
      </c>
      <c r="E53" s="21" t="s">
        <v>34</v>
      </c>
      <c r="F53" s="21" t="s">
        <v>132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49" t="s">
        <v>139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92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167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49" t="s">
        <v>139</v>
      </c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139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113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139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134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46">
        <v>0</v>
      </c>
      <c r="N58" s="46">
        <v>0</v>
      </c>
      <c r="O58" s="49" t="s">
        <v>179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114</v>
      </c>
      <c r="D59" s="21" t="s">
        <v>115</v>
      </c>
      <c r="E59" s="21" t="s">
        <v>34</v>
      </c>
      <c r="F59" s="21" t="s">
        <v>93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139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93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139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43</v>
      </c>
      <c r="D61" s="44" t="s">
        <v>43</v>
      </c>
      <c r="E61" s="45" t="s">
        <v>34</v>
      </c>
      <c r="F61" s="49" t="s">
        <v>184</v>
      </c>
      <c r="G61" s="45" t="s">
        <v>49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9" t="s">
        <v>139</v>
      </c>
    </row>
    <row r="62" spans="1:15" s="3" customFormat="1" ht="92.25" customHeight="1" x14ac:dyDescent="0.25">
      <c r="A62" s="21">
        <v>18</v>
      </c>
      <c r="B62" s="21"/>
      <c r="C62" s="44" t="s">
        <v>43</v>
      </c>
      <c r="D62" s="44" t="s">
        <v>43</v>
      </c>
      <c r="E62" s="45" t="s">
        <v>34</v>
      </c>
      <c r="F62" s="49" t="s">
        <v>57</v>
      </c>
      <c r="G62" s="45" t="s">
        <v>49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9" t="s">
        <v>139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140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46">
        <v>0</v>
      </c>
      <c r="N63" s="46">
        <f>L63*M63</f>
        <v>0</v>
      </c>
      <c r="O63" s="49" t="s">
        <v>192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104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139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93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139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93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139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3" t="s">
        <v>134</v>
      </c>
      <c r="G67" s="21" t="s">
        <v>49</v>
      </c>
      <c r="H67" s="21"/>
      <c r="I67" s="21" t="s">
        <v>25</v>
      </c>
      <c r="J67" s="21" t="s">
        <v>22</v>
      </c>
      <c r="K67" s="49" t="s">
        <v>26</v>
      </c>
      <c r="L67" s="49">
        <v>1</v>
      </c>
      <c r="M67" s="46">
        <v>0</v>
      </c>
      <c r="N67" s="46">
        <v>0</v>
      </c>
      <c r="O67" s="49" t="s">
        <v>179</v>
      </c>
    </row>
    <row r="68" spans="1:15" s="57" customFormat="1" ht="88.5" customHeight="1" x14ac:dyDescent="0.25">
      <c r="A68" s="49">
        <v>24</v>
      </c>
      <c r="B68" s="48"/>
      <c r="C68" s="49" t="s">
        <v>47</v>
      </c>
      <c r="D68" s="49" t="s">
        <v>47</v>
      </c>
      <c r="E68" s="49" t="s">
        <v>34</v>
      </c>
      <c r="F68" s="49" t="s">
        <v>141</v>
      </c>
      <c r="G68" s="49" t="s">
        <v>49</v>
      </c>
      <c r="H68" s="49"/>
      <c r="I68" s="49" t="s">
        <v>25</v>
      </c>
      <c r="J68" s="49" t="s">
        <v>22</v>
      </c>
      <c r="K68" s="49" t="s">
        <v>26</v>
      </c>
      <c r="L68" s="49">
        <v>1</v>
      </c>
      <c r="M68" s="46">
        <v>0</v>
      </c>
      <c r="N68" s="46">
        <v>0</v>
      </c>
      <c r="O68" s="47" t="s">
        <v>182</v>
      </c>
    </row>
    <row r="69" spans="1:15" s="57" customFormat="1" ht="87.75" customHeight="1" x14ac:dyDescent="0.25">
      <c r="A69" s="49">
        <v>25</v>
      </c>
      <c r="B69" s="48"/>
      <c r="C69" s="49" t="s">
        <v>133</v>
      </c>
      <c r="D69" s="49" t="s">
        <v>133</v>
      </c>
      <c r="E69" s="49" t="s">
        <v>34</v>
      </c>
      <c r="F69" s="49" t="s">
        <v>141</v>
      </c>
      <c r="G69" s="49" t="s">
        <v>49</v>
      </c>
      <c r="H69" s="49"/>
      <c r="I69" s="49" t="s">
        <v>25</v>
      </c>
      <c r="J69" s="49" t="s">
        <v>22</v>
      </c>
      <c r="K69" s="49" t="s">
        <v>26</v>
      </c>
      <c r="L69" s="49">
        <v>1</v>
      </c>
      <c r="M69" s="46">
        <v>0</v>
      </c>
      <c r="N69" s="46">
        <f t="shared" si="6"/>
        <v>0</v>
      </c>
      <c r="O69" s="47" t="s">
        <v>182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95</v>
      </c>
      <c r="E70" s="21" t="s">
        <v>106</v>
      </c>
      <c r="F70" s="21" t="s">
        <v>93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49" t="s">
        <v>139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96</v>
      </c>
      <c r="E71" s="21" t="s">
        <v>106</v>
      </c>
      <c r="F71" s="21" t="s">
        <v>93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139</v>
      </c>
    </row>
    <row r="72" spans="1:15" s="3" customFormat="1" ht="80.25" customHeight="1" x14ac:dyDescent="0.25">
      <c r="A72" s="21">
        <v>28</v>
      </c>
      <c r="B72" s="22"/>
      <c r="C72" s="21" t="s">
        <v>111</v>
      </c>
      <c r="D72" s="21" t="s">
        <v>111</v>
      </c>
      <c r="E72" s="21" t="s">
        <v>121</v>
      </c>
      <c r="F72" s="49" t="s">
        <v>154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46">
        <v>0</v>
      </c>
      <c r="N72" s="46">
        <f>M72*L72</f>
        <v>0</v>
      </c>
      <c r="O72" s="49" t="s">
        <v>192</v>
      </c>
    </row>
    <row r="73" spans="1:15" s="57" customFormat="1" ht="80.25" customHeight="1" x14ac:dyDescent="0.25">
      <c r="A73" s="49">
        <v>29</v>
      </c>
      <c r="B73" s="48"/>
      <c r="C73" s="49" t="s">
        <v>112</v>
      </c>
      <c r="D73" s="49" t="s">
        <v>112</v>
      </c>
      <c r="E73" s="49" t="s">
        <v>121</v>
      </c>
      <c r="F73" s="51" t="s">
        <v>134</v>
      </c>
      <c r="G73" s="49" t="s">
        <v>49</v>
      </c>
      <c r="H73" s="49"/>
      <c r="I73" s="49" t="s">
        <v>25</v>
      </c>
      <c r="J73" s="49" t="s">
        <v>22</v>
      </c>
      <c r="K73" s="49" t="s">
        <v>26</v>
      </c>
      <c r="L73" s="49">
        <v>1</v>
      </c>
      <c r="M73" s="46">
        <v>0</v>
      </c>
      <c r="N73" s="46">
        <f t="shared" ref="N73:N85" si="7">M73*L73</f>
        <v>0</v>
      </c>
      <c r="O73" s="47" t="s">
        <v>188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120</v>
      </c>
      <c r="D74" s="21" t="s">
        <v>120</v>
      </c>
      <c r="E74" s="21" t="s">
        <v>106</v>
      </c>
      <c r="F74" s="21" t="s">
        <v>93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168</v>
      </c>
    </row>
    <row r="75" spans="1:15" s="3" customFormat="1" ht="80.25" customHeight="1" x14ac:dyDescent="0.25">
      <c r="A75" s="21">
        <v>31</v>
      </c>
      <c r="B75" s="22"/>
      <c r="C75" s="21" t="s">
        <v>135</v>
      </c>
      <c r="D75" s="21" t="s">
        <v>137</v>
      </c>
      <c r="E75" s="21" t="s">
        <v>106</v>
      </c>
      <c r="F75" s="45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152</v>
      </c>
    </row>
    <row r="76" spans="1:15" s="3" customFormat="1" ht="80.25" customHeight="1" x14ac:dyDescent="0.25">
      <c r="A76" s="21">
        <v>32</v>
      </c>
      <c r="B76" s="22"/>
      <c r="C76" s="21" t="s">
        <v>135</v>
      </c>
      <c r="D76" s="21" t="s">
        <v>137</v>
      </c>
      <c r="E76" s="21" t="s">
        <v>106</v>
      </c>
      <c r="F76" s="45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169</v>
      </c>
    </row>
    <row r="77" spans="1:15" s="3" customFormat="1" ht="80.25" customHeight="1" x14ac:dyDescent="0.25">
      <c r="A77" s="21">
        <v>33</v>
      </c>
      <c r="B77" s="22"/>
      <c r="C77" s="21" t="s">
        <v>136</v>
      </c>
      <c r="D77" s="21" t="s">
        <v>138</v>
      </c>
      <c r="E77" s="21" t="s">
        <v>106</v>
      </c>
      <c r="F77" s="49" t="s">
        <v>94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9" t="s">
        <v>139</v>
      </c>
    </row>
    <row r="78" spans="1:15" s="3" customFormat="1" ht="80.25" customHeight="1" x14ac:dyDescent="0.25">
      <c r="A78" s="21">
        <v>34</v>
      </c>
      <c r="B78" s="22"/>
      <c r="C78" s="21" t="s">
        <v>136</v>
      </c>
      <c r="D78" s="21" t="s">
        <v>138</v>
      </c>
      <c r="E78" s="21" t="s">
        <v>106</v>
      </c>
      <c r="F78" s="49" t="s">
        <v>94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9" t="s">
        <v>139</v>
      </c>
    </row>
    <row r="79" spans="1:15" s="3" customFormat="1" ht="80.25" customHeight="1" x14ac:dyDescent="0.25">
      <c r="A79" s="21">
        <v>35</v>
      </c>
      <c r="B79" s="22"/>
      <c r="C79" s="49" t="s">
        <v>151</v>
      </c>
      <c r="D79" s="49" t="s">
        <v>151</v>
      </c>
      <c r="E79" s="21" t="s">
        <v>106</v>
      </c>
      <c r="F79" s="49" t="s">
        <v>94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9" t="s">
        <v>139</v>
      </c>
    </row>
    <row r="80" spans="1:15" s="3" customFormat="1" ht="80.25" customHeight="1" x14ac:dyDescent="0.25">
      <c r="A80" s="21">
        <v>36</v>
      </c>
      <c r="B80" s="22"/>
      <c r="C80" s="49" t="s">
        <v>151</v>
      </c>
      <c r="D80" s="49" t="s">
        <v>151</v>
      </c>
      <c r="E80" s="21" t="s">
        <v>106</v>
      </c>
      <c r="F80" s="49" t="s">
        <v>94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9" t="s">
        <v>139</v>
      </c>
    </row>
    <row r="81" spans="1:15" s="3" customFormat="1" ht="80.25" customHeight="1" x14ac:dyDescent="0.25">
      <c r="A81" s="21">
        <v>37</v>
      </c>
      <c r="B81" s="22"/>
      <c r="C81" s="21" t="s">
        <v>109</v>
      </c>
      <c r="D81" s="21" t="s">
        <v>174</v>
      </c>
      <c r="E81" s="21" t="s">
        <v>34</v>
      </c>
      <c r="F81" s="49" t="s">
        <v>154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46">
        <v>0</v>
      </c>
      <c r="N81" s="46">
        <f t="shared" si="7"/>
        <v>0</v>
      </c>
      <c r="O81" s="49" t="s">
        <v>192</v>
      </c>
    </row>
    <row r="82" spans="1:15" s="3" customFormat="1" ht="80.25" customHeight="1" x14ac:dyDescent="0.25">
      <c r="A82" s="21">
        <v>38</v>
      </c>
      <c r="B82" s="22"/>
      <c r="C82" s="21" t="s">
        <v>110</v>
      </c>
      <c r="D82" s="21" t="s">
        <v>110</v>
      </c>
      <c r="E82" s="21" t="s">
        <v>121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152</v>
      </c>
    </row>
    <row r="83" spans="1:15" s="3" customFormat="1" ht="80.25" customHeight="1" x14ac:dyDescent="0.25">
      <c r="A83" s="21">
        <v>39</v>
      </c>
      <c r="B83" s="22"/>
      <c r="C83" s="21" t="s">
        <v>117</v>
      </c>
      <c r="D83" s="21" t="s">
        <v>116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49" t="s">
        <v>139</v>
      </c>
    </row>
    <row r="84" spans="1:15" s="3" customFormat="1" ht="80.25" customHeight="1" x14ac:dyDescent="0.25">
      <c r="A84" s="21">
        <v>40</v>
      </c>
      <c r="B84" s="22"/>
      <c r="C84" s="21" t="s">
        <v>119</v>
      </c>
      <c r="D84" s="21" t="s">
        <v>118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139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107</v>
      </c>
      <c r="D85" s="21" t="s">
        <v>107</v>
      </c>
      <c r="E85" s="21" t="s">
        <v>106</v>
      </c>
      <c r="F85" s="21" t="s">
        <v>132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143</v>
      </c>
    </row>
    <row r="86" spans="1:15" s="3" customFormat="1" ht="80.25" customHeight="1" x14ac:dyDescent="0.25">
      <c r="A86" s="21">
        <v>42</v>
      </c>
      <c r="B86" s="22"/>
      <c r="C86" s="21" t="s">
        <v>108</v>
      </c>
      <c r="D86" s="21" t="s">
        <v>108</v>
      </c>
      <c r="E86" s="21" t="s">
        <v>106</v>
      </c>
      <c r="F86" s="21" t="s">
        <v>93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139</v>
      </c>
    </row>
    <row r="87" spans="1:15" s="3" customFormat="1" ht="80.25" customHeight="1" x14ac:dyDescent="0.25">
      <c r="A87" s="21">
        <v>43</v>
      </c>
      <c r="B87" s="22"/>
      <c r="C87" s="21" t="s">
        <v>142</v>
      </c>
      <c r="D87" s="21" t="s">
        <v>142</v>
      </c>
      <c r="E87" s="21" t="s">
        <v>34</v>
      </c>
      <c r="F87" s="21" t="s">
        <v>132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108" si="9">L87*M87</f>
        <v>0</v>
      </c>
      <c r="O87" s="47" t="s">
        <v>152</v>
      </c>
    </row>
    <row r="88" spans="1:15" s="3" customFormat="1" ht="80.25" customHeight="1" x14ac:dyDescent="0.25">
      <c r="A88" s="49">
        <v>44</v>
      </c>
      <c r="B88" s="48"/>
      <c r="C88" s="49" t="s">
        <v>142</v>
      </c>
      <c r="D88" s="49" t="s">
        <v>145</v>
      </c>
      <c r="E88" s="49" t="s">
        <v>34</v>
      </c>
      <c r="F88" s="49" t="s">
        <v>147</v>
      </c>
      <c r="G88" s="49" t="s">
        <v>49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0</v>
      </c>
      <c r="N88" s="46">
        <f t="shared" si="9"/>
        <v>0</v>
      </c>
      <c r="O88" s="47" t="s">
        <v>166</v>
      </c>
    </row>
    <row r="89" spans="1:15" s="3" customFormat="1" ht="80.25" customHeight="1" x14ac:dyDescent="0.25">
      <c r="A89" s="49">
        <v>45</v>
      </c>
      <c r="B89" s="48"/>
      <c r="C89" s="49" t="s">
        <v>142</v>
      </c>
      <c r="D89" s="49" t="s">
        <v>146</v>
      </c>
      <c r="E89" s="49" t="s">
        <v>34</v>
      </c>
      <c r="F89" s="49" t="s">
        <v>147</v>
      </c>
      <c r="G89" s="49" t="s">
        <v>49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9" t="s">
        <v>139</v>
      </c>
    </row>
    <row r="90" spans="1:15" s="3" customFormat="1" ht="80.25" customHeight="1" x14ac:dyDescent="0.25">
      <c r="A90" s="49">
        <v>46</v>
      </c>
      <c r="B90" s="48"/>
      <c r="C90" s="49" t="s">
        <v>142</v>
      </c>
      <c r="D90" s="21" t="s">
        <v>160</v>
      </c>
      <c r="E90" s="49" t="s">
        <v>34</v>
      </c>
      <c r="F90" s="49" t="s">
        <v>147</v>
      </c>
      <c r="G90" s="49" t="s">
        <v>49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0</v>
      </c>
      <c r="N90" s="46">
        <f t="shared" si="9"/>
        <v>0</v>
      </c>
      <c r="O90" s="47" t="s">
        <v>166</v>
      </c>
    </row>
    <row r="91" spans="1:15" s="3" customFormat="1" ht="80.25" customHeight="1" x14ac:dyDescent="0.25">
      <c r="A91" s="49">
        <v>47</v>
      </c>
      <c r="B91" s="48"/>
      <c r="C91" s="49" t="s">
        <v>149</v>
      </c>
      <c r="D91" s="49" t="s">
        <v>150</v>
      </c>
      <c r="E91" s="49" t="s">
        <v>106</v>
      </c>
      <c r="F91" s="49" t="s">
        <v>144</v>
      </c>
      <c r="G91" s="49" t="s">
        <v>49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0</v>
      </c>
      <c r="N91" s="46">
        <v>0</v>
      </c>
      <c r="O91" s="47" t="s">
        <v>175</v>
      </c>
    </row>
    <row r="92" spans="1:15" s="3" customFormat="1" ht="80.25" customHeight="1" x14ac:dyDescent="0.25">
      <c r="A92" s="49">
        <v>48</v>
      </c>
      <c r="B92" s="48"/>
      <c r="C92" s="49" t="s">
        <v>55</v>
      </c>
      <c r="D92" s="49" t="s">
        <v>104</v>
      </c>
      <c r="E92" s="49" t="s">
        <v>34</v>
      </c>
      <c r="F92" s="49" t="s">
        <v>94</v>
      </c>
      <c r="G92" s="49" t="s">
        <v>49</v>
      </c>
      <c r="H92" s="49"/>
      <c r="I92" s="49" t="s">
        <v>25</v>
      </c>
      <c r="J92" s="49" t="s">
        <v>22</v>
      </c>
      <c r="K92" s="49" t="s">
        <v>26</v>
      </c>
      <c r="L92" s="49">
        <v>1</v>
      </c>
      <c r="M92" s="46">
        <v>88889</v>
      </c>
      <c r="N92" s="46">
        <f t="shared" si="9"/>
        <v>88889</v>
      </c>
      <c r="O92" s="49" t="s">
        <v>139</v>
      </c>
    </row>
    <row r="93" spans="1:15" s="3" customFormat="1" ht="80.25" customHeight="1" x14ac:dyDescent="0.25">
      <c r="A93" s="49">
        <v>49</v>
      </c>
      <c r="B93" s="48"/>
      <c r="C93" s="47" t="s">
        <v>162</v>
      </c>
      <c r="D93" s="47" t="s">
        <v>163</v>
      </c>
      <c r="E93" s="49" t="s">
        <v>106</v>
      </c>
      <c r="F93" s="49" t="s">
        <v>144</v>
      </c>
      <c r="G93" s="49" t="s">
        <v>49</v>
      </c>
      <c r="H93" s="49"/>
      <c r="I93" s="49" t="s">
        <v>25</v>
      </c>
      <c r="J93" s="49" t="s">
        <v>22</v>
      </c>
      <c r="K93" s="49" t="s">
        <v>26</v>
      </c>
      <c r="L93" s="49">
        <v>1</v>
      </c>
      <c r="M93" s="46">
        <v>892857.14285714203</v>
      </c>
      <c r="N93" s="46">
        <f t="shared" si="9"/>
        <v>892857.14285714203</v>
      </c>
      <c r="O93" s="47" t="s">
        <v>139</v>
      </c>
    </row>
    <row r="94" spans="1:15" s="3" customFormat="1" ht="80.25" customHeight="1" x14ac:dyDescent="0.25">
      <c r="A94" s="49">
        <v>50</v>
      </c>
      <c r="B94" s="48"/>
      <c r="C94" s="49" t="s">
        <v>153</v>
      </c>
      <c r="D94" s="49" t="s">
        <v>159</v>
      </c>
      <c r="E94" s="49" t="s">
        <v>34</v>
      </c>
      <c r="F94" s="49" t="s">
        <v>154</v>
      </c>
      <c r="G94" s="49" t="s">
        <v>49</v>
      </c>
      <c r="H94" s="49"/>
      <c r="I94" s="49" t="s">
        <v>25</v>
      </c>
      <c r="J94" s="49" t="s">
        <v>22</v>
      </c>
      <c r="K94" s="49" t="s">
        <v>26</v>
      </c>
      <c r="L94" s="49">
        <v>1</v>
      </c>
      <c r="M94" s="46">
        <v>0</v>
      </c>
      <c r="N94" s="46">
        <f t="shared" si="9"/>
        <v>0</v>
      </c>
      <c r="O94" s="49" t="s">
        <v>192</v>
      </c>
    </row>
    <row r="95" spans="1:15" s="3" customFormat="1" ht="80.25" customHeight="1" x14ac:dyDescent="0.25">
      <c r="A95" s="49">
        <v>51</v>
      </c>
      <c r="B95" s="48"/>
      <c r="C95" s="49" t="s">
        <v>153</v>
      </c>
      <c r="D95" s="49" t="s">
        <v>158</v>
      </c>
      <c r="E95" s="49" t="s">
        <v>34</v>
      </c>
      <c r="F95" s="49" t="s">
        <v>154</v>
      </c>
      <c r="G95" s="49" t="s">
        <v>49</v>
      </c>
      <c r="H95" s="49"/>
      <c r="I95" s="49" t="s">
        <v>25</v>
      </c>
      <c r="J95" s="49" t="s">
        <v>22</v>
      </c>
      <c r="K95" s="49" t="s">
        <v>26</v>
      </c>
      <c r="L95" s="49">
        <v>1</v>
      </c>
      <c r="M95" s="46">
        <v>0</v>
      </c>
      <c r="N95" s="46">
        <f t="shared" si="9"/>
        <v>0</v>
      </c>
      <c r="O95" s="49" t="s">
        <v>192</v>
      </c>
    </row>
    <row r="96" spans="1:15" s="3" customFormat="1" ht="80.25" customHeight="1" x14ac:dyDescent="0.25">
      <c r="A96" s="49">
        <v>52</v>
      </c>
      <c r="B96" s="48"/>
      <c r="C96" s="49" t="s">
        <v>45</v>
      </c>
      <c r="D96" s="49" t="s">
        <v>45</v>
      </c>
      <c r="E96" s="49" t="s">
        <v>34</v>
      </c>
      <c r="F96" s="49" t="s">
        <v>148</v>
      </c>
      <c r="G96" s="49" t="s">
        <v>49</v>
      </c>
      <c r="H96" s="49"/>
      <c r="I96" s="49" t="s">
        <v>25</v>
      </c>
      <c r="J96" s="49" t="s">
        <v>22</v>
      </c>
      <c r="K96" s="49" t="s">
        <v>26</v>
      </c>
      <c r="L96" s="49">
        <v>1</v>
      </c>
      <c r="M96" s="46">
        <v>821428.67</v>
      </c>
      <c r="N96" s="46">
        <f>L96*M96</f>
        <v>821428.67</v>
      </c>
      <c r="O96" s="49" t="s">
        <v>139</v>
      </c>
    </row>
    <row r="97" spans="1:15" s="3" customFormat="1" ht="80.25" customHeight="1" x14ac:dyDescent="0.25">
      <c r="A97" s="49">
        <v>53</v>
      </c>
      <c r="B97" s="48"/>
      <c r="C97" s="49" t="s">
        <v>28</v>
      </c>
      <c r="D97" s="49" t="s">
        <v>28</v>
      </c>
      <c r="E97" s="49" t="s">
        <v>34</v>
      </c>
      <c r="F97" s="49" t="s">
        <v>94</v>
      </c>
      <c r="G97" s="49" t="s">
        <v>49</v>
      </c>
      <c r="H97" s="49"/>
      <c r="I97" s="49" t="s">
        <v>25</v>
      </c>
      <c r="J97" s="49" t="s">
        <v>22</v>
      </c>
      <c r="K97" s="49" t="s">
        <v>26</v>
      </c>
      <c r="L97" s="49">
        <v>1</v>
      </c>
      <c r="M97" s="46">
        <v>719200</v>
      </c>
      <c r="N97" s="46">
        <f t="shared" si="9"/>
        <v>719200</v>
      </c>
      <c r="O97" s="47" t="s">
        <v>139</v>
      </c>
    </row>
    <row r="98" spans="1:15" s="3" customFormat="1" ht="80.25" customHeight="1" x14ac:dyDescent="0.25">
      <c r="A98" s="49">
        <v>54</v>
      </c>
      <c r="B98" s="48"/>
      <c r="C98" s="49" t="s">
        <v>155</v>
      </c>
      <c r="D98" s="49" t="s">
        <v>156</v>
      </c>
      <c r="E98" s="49" t="str">
        <f>$E$91</f>
        <v>из одного источника</v>
      </c>
      <c r="F98" s="49" t="s">
        <v>94</v>
      </c>
      <c r="G98" s="49" t="s">
        <v>49</v>
      </c>
      <c r="H98" s="49"/>
      <c r="I98" s="49" t="s">
        <v>25</v>
      </c>
      <c r="J98" s="49" t="s">
        <v>22</v>
      </c>
      <c r="K98" s="49" t="s">
        <v>26</v>
      </c>
      <c r="L98" s="49">
        <v>1</v>
      </c>
      <c r="M98" s="46">
        <v>1603000</v>
      </c>
      <c r="N98" s="46">
        <f t="shared" si="9"/>
        <v>1603000</v>
      </c>
      <c r="O98" s="47" t="s">
        <v>139</v>
      </c>
    </row>
    <row r="99" spans="1:15" s="3" customFormat="1" ht="80.25" customHeight="1" x14ac:dyDescent="0.25">
      <c r="A99" s="49">
        <v>55</v>
      </c>
      <c r="B99" s="48"/>
      <c r="C99" s="49" t="s">
        <v>155</v>
      </c>
      <c r="D99" s="49" t="s">
        <v>157</v>
      </c>
      <c r="E99" s="49" t="str">
        <f>$E$91</f>
        <v>из одного источника</v>
      </c>
      <c r="F99" s="51" t="s">
        <v>154</v>
      </c>
      <c r="G99" s="49" t="s">
        <v>49</v>
      </c>
      <c r="H99" s="49"/>
      <c r="I99" s="49" t="s">
        <v>25</v>
      </c>
      <c r="J99" s="49" t="s">
        <v>22</v>
      </c>
      <c r="K99" s="49" t="s">
        <v>26</v>
      </c>
      <c r="L99" s="49">
        <v>1</v>
      </c>
      <c r="M99" s="46">
        <v>0</v>
      </c>
      <c r="N99" s="46">
        <f t="shared" si="9"/>
        <v>0</v>
      </c>
      <c r="O99" s="49" t="s">
        <v>192</v>
      </c>
    </row>
    <row r="100" spans="1:15" s="3" customFormat="1" ht="80.25" customHeight="1" x14ac:dyDescent="0.25">
      <c r="A100" s="49">
        <v>56</v>
      </c>
      <c r="B100" s="48"/>
      <c r="C100" s="49" t="s">
        <v>142</v>
      </c>
      <c r="D100" s="49" t="s">
        <v>142</v>
      </c>
      <c r="E100" s="49" t="s">
        <v>34</v>
      </c>
      <c r="F100" s="49" t="s">
        <v>144</v>
      </c>
      <c r="G100" s="49" t="s">
        <v>49</v>
      </c>
      <c r="H100" s="49"/>
      <c r="I100" s="49" t="s">
        <v>25</v>
      </c>
      <c r="J100" s="49" t="s">
        <v>22</v>
      </c>
      <c r="K100" s="49" t="s">
        <v>26</v>
      </c>
      <c r="L100" s="49">
        <v>1</v>
      </c>
      <c r="M100" s="46">
        <v>4270000</v>
      </c>
      <c r="N100" s="46">
        <f t="shared" si="9"/>
        <v>4270000</v>
      </c>
      <c r="O100" s="49" t="s">
        <v>139</v>
      </c>
    </row>
    <row r="101" spans="1:15" s="3" customFormat="1" ht="80.25" customHeight="1" x14ac:dyDescent="0.25">
      <c r="A101" s="49">
        <v>57</v>
      </c>
      <c r="B101" s="48"/>
      <c r="C101" s="49" t="s">
        <v>164</v>
      </c>
      <c r="D101" s="49" t="s">
        <v>165</v>
      </c>
      <c r="E101" s="49" t="str">
        <f>$E$91</f>
        <v>из одного источника</v>
      </c>
      <c r="F101" s="49" t="s">
        <v>144</v>
      </c>
      <c r="G101" s="49" t="s">
        <v>49</v>
      </c>
      <c r="H101" s="49"/>
      <c r="I101" s="49" t="s">
        <v>25</v>
      </c>
      <c r="J101" s="49" t="s">
        <v>22</v>
      </c>
      <c r="K101" s="49" t="s">
        <v>26</v>
      </c>
      <c r="L101" s="49">
        <v>1</v>
      </c>
      <c r="M101" s="46">
        <f>600000/1.12</f>
        <v>535714.28571428568</v>
      </c>
      <c r="N101" s="46">
        <f t="shared" si="9"/>
        <v>535714.28571428568</v>
      </c>
      <c r="O101" s="47" t="s">
        <v>139</v>
      </c>
    </row>
    <row r="102" spans="1:15" s="3" customFormat="1" ht="80.25" customHeight="1" x14ac:dyDescent="0.25">
      <c r="A102" s="49">
        <v>58</v>
      </c>
      <c r="B102" s="48"/>
      <c r="C102" s="49" t="s">
        <v>170</v>
      </c>
      <c r="D102" s="49" t="s">
        <v>171</v>
      </c>
      <c r="E102" s="49" t="s">
        <v>34</v>
      </c>
      <c r="F102" s="49" t="s">
        <v>144</v>
      </c>
      <c r="G102" s="49" t="s">
        <v>49</v>
      </c>
      <c r="H102" s="49"/>
      <c r="I102" s="49" t="s">
        <v>25</v>
      </c>
      <c r="J102" s="49" t="s">
        <v>22</v>
      </c>
      <c r="K102" s="49" t="s">
        <v>26</v>
      </c>
      <c r="L102" s="49">
        <v>1</v>
      </c>
      <c r="M102" s="46">
        <v>288000</v>
      </c>
      <c r="N102" s="46">
        <f t="shared" si="9"/>
        <v>288000</v>
      </c>
      <c r="O102" s="49" t="s">
        <v>139</v>
      </c>
    </row>
    <row r="103" spans="1:15" s="3" customFormat="1" ht="80.25" customHeight="1" x14ac:dyDescent="0.25">
      <c r="A103" s="49">
        <v>59</v>
      </c>
      <c r="B103" s="48"/>
      <c r="C103" s="49" t="s">
        <v>172</v>
      </c>
      <c r="D103" s="49" t="s">
        <v>173</v>
      </c>
      <c r="E103" s="49" t="s">
        <v>34</v>
      </c>
      <c r="F103" s="49" t="s">
        <v>144</v>
      </c>
      <c r="G103" s="49" t="s">
        <v>49</v>
      </c>
      <c r="H103" s="49"/>
      <c r="I103" s="49" t="s">
        <v>25</v>
      </c>
      <c r="J103" s="49" t="s">
        <v>22</v>
      </c>
      <c r="K103" s="49" t="s">
        <v>26</v>
      </c>
      <c r="L103" s="49">
        <v>1</v>
      </c>
      <c r="M103" s="46">
        <v>355500</v>
      </c>
      <c r="N103" s="46">
        <f t="shared" si="9"/>
        <v>355500</v>
      </c>
      <c r="O103" s="49" t="s">
        <v>139</v>
      </c>
    </row>
    <row r="104" spans="1:15" s="3" customFormat="1" ht="80.25" customHeight="1" x14ac:dyDescent="0.25">
      <c r="A104" s="49">
        <v>60</v>
      </c>
      <c r="B104" s="48"/>
      <c r="C104" s="49" t="s">
        <v>177</v>
      </c>
      <c r="D104" s="49" t="s">
        <v>178</v>
      </c>
      <c r="E104" s="49" t="str">
        <f>$E$91</f>
        <v>из одного источника</v>
      </c>
      <c r="F104" s="49" t="s">
        <v>148</v>
      </c>
      <c r="G104" s="49" t="s">
        <v>49</v>
      </c>
      <c r="H104" s="49"/>
      <c r="I104" s="49" t="s">
        <v>25</v>
      </c>
      <c r="J104" s="49" t="s">
        <v>22</v>
      </c>
      <c r="K104" s="49" t="s">
        <v>26</v>
      </c>
      <c r="L104" s="49">
        <v>1</v>
      </c>
      <c r="M104" s="46">
        <v>17000000</v>
      </c>
      <c r="N104" s="46">
        <f t="shared" si="9"/>
        <v>17000000</v>
      </c>
      <c r="O104" s="49" t="s">
        <v>139</v>
      </c>
    </row>
    <row r="105" spans="1:15" s="3" customFormat="1" ht="105" customHeight="1" x14ac:dyDescent="0.25">
      <c r="A105" s="49">
        <v>61</v>
      </c>
      <c r="B105" s="48"/>
      <c r="C105" s="49" t="s">
        <v>189</v>
      </c>
      <c r="D105" s="49" t="s">
        <v>190</v>
      </c>
      <c r="E105" s="49" t="s">
        <v>34</v>
      </c>
      <c r="F105" s="49" t="s">
        <v>154</v>
      </c>
      <c r="G105" s="49" t="s">
        <v>49</v>
      </c>
      <c r="H105" s="49"/>
      <c r="I105" s="49" t="s">
        <v>25</v>
      </c>
      <c r="J105" s="49" t="s">
        <v>22</v>
      </c>
      <c r="K105" s="49" t="s">
        <v>26</v>
      </c>
      <c r="L105" s="49">
        <v>1</v>
      </c>
      <c r="M105" s="46">
        <v>508928.57</v>
      </c>
      <c r="N105" s="46">
        <f t="shared" si="9"/>
        <v>508928.57</v>
      </c>
      <c r="O105" s="47" t="s">
        <v>193</v>
      </c>
    </row>
    <row r="106" spans="1:15" s="56" customFormat="1" ht="80.25" customHeight="1" x14ac:dyDescent="0.25">
      <c r="A106" s="47">
        <v>62</v>
      </c>
      <c r="B106" s="54"/>
      <c r="C106" s="47" t="s">
        <v>45</v>
      </c>
      <c r="D106" s="47" t="s">
        <v>45</v>
      </c>
      <c r="E106" s="47" t="s">
        <v>34</v>
      </c>
      <c r="F106" s="47" t="s">
        <v>141</v>
      </c>
      <c r="G106" s="47" t="s">
        <v>49</v>
      </c>
      <c r="H106" s="47"/>
      <c r="I106" s="47" t="s">
        <v>25</v>
      </c>
      <c r="J106" s="47" t="s">
        <v>22</v>
      </c>
      <c r="K106" s="47" t="s">
        <v>26</v>
      </c>
      <c r="L106" s="47">
        <v>1</v>
      </c>
      <c r="M106" s="55">
        <v>510000</v>
      </c>
      <c r="N106" s="55">
        <f t="shared" si="9"/>
        <v>510000</v>
      </c>
      <c r="O106" s="47" t="s">
        <v>183</v>
      </c>
    </row>
    <row r="107" spans="1:15" s="56" customFormat="1" ht="80.25" customHeight="1" x14ac:dyDescent="0.25">
      <c r="A107" s="47">
        <v>63</v>
      </c>
      <c r="B107" s="54"/>
      <c r="C107" s="47" t="s">
        <v>181</v>
      </c>
      <c r="D107" s="47" t="s">
        <v>180</v>
      </c>
      <c r="E107" s="47" t="str">
        <f>$E$91</f>
        <v>из одного источника</v>
      </c>
      <c r="F107" s="47" t="s">
        <v>141</v>
      </c>
      <c r="G107" s="47" t="s">
        <v>49</v>
      </c>
      <c r="H107" s="47"/>
      <c r="I107" s="47" t="s">
        <v>25</v>
      </c>
      <c r="J107" s="47" t="s">
        <v>22</v>
      </c>
      <c r="K107" s="47" t="s">
        <v>26</v>
      </c>
      <c r="L107" s="47">
        <v>1</v>
      </c>
      <c r="M107" s="55">
        <v>0</v>
      </c>
      <c r="N107" s="55">
        <f t="shared" si="9"/>
        <v>0</v>
      </c>
      <c r="O107" s="47" t="s">
        <v>185</v>
      </c>
    </row>
    <row r="108" spans="1:15" s="56" customFormat="1" ht="80.25" customHeight="1" x14ac:dyDescent="0.25">
      <c r="A108" s="47">
        <v>64</v>
      </c>
      <c r="B108" s="54"/>
      <c r="C108" s="49" t="s">
        <v>155</v>
      </c>
      <c r="D108" s="47" t="s">
        <v>186</v>
      </c>
      <c r="E108" s="47" t="str">
        <f>$E$91</f>
        <v>из одного источника</v>
      </c>
      <c r="F108" s="49" t="s">
        <v>154</v>
      </c>
      <c r="G108" s="47" t="s">
        <v>49</v>
      </c>
      <c r="H108" s="47"/>
      <c r="I108" s="47" t="s">
        <v>25</v>
      </c>
      <c r="J108" s="47" t="s">
        <v>22</v>
      </c>
      <c r="K108" s="47" t="s">
        <v>26</v>
      </c>
      <c r="L108" s="47">
        <v>1</v>
      </c>
      <c r="M108" s="55">
        <v>385000</v>
      </c>
      <c r="N108" s="55">
        <f t="shared" si="9"/>
        <v>385000</v>
      </c>
      <c r="O108" s="49" t="s">
        <v>139</v>
      </c>
    </row>
    <row r="109" spans="1:15" s="12" customFormat="1" ht="27.75" customHeight="1" x14ac:dyDescent="0.2">
      <c r="A109" s="24"/>
      <c r="B109" s="71" t="s">
        <v>23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3"/>
      <c r="N109" s="25">
        <f>SUM(N45:N108)</f>
        <v>126689627.41857143</v>
      </c>
      <c r="O109" s="47"/>
    </row>
    <row r="110" spans="1:15" ht="24.75" customHeight="1" x14ac:dyDescent="0.25">
      <c r="A110" s="74" t="s">
        <v>23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6"/>
      <c r="N110" s="26">
        <f>N43+N109</f>
        <v>129253536.51857142</v>
      </c>
      <c r="O110" s="27"/>
    </row>
    <row r="111" spans="1:15" ht="1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7"/>
      <c r="N111" s="17"/>
      <c r="O111" s="15"/>
    </row>
    <row r="113" spans="1:15" ht="24" customHeight="1" x14ac:dyDescent="0.3">
      <c r="A113" s="77" t="s">
        <v>187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</row>
  </sheetData>
  <autoFilter ref="A1:P113" xr:uid="{00000000-0009-0000-0000-000000000000}"/>
  <mergeCells count="28">
    <mergeCell ref="A16:B16"/>
    <mergeCell ref="A44:O44"/>
    <mergeCell ref="B109:M109"/>
    <mergeCell ref="A110:M110"/>
    <mergeCell ref="A113:O113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10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N32"/>
  <sheetViews>
    <sheetView workbookViewId="0">
      <selection activeCell="M10" sqref="M10"/>
    </sheetView>
  </sheetViews>
  <sheetFormatPr defaultRowHeight="15" x14ac:dyDescent="0.25"/>
  <cols>
    <col min="5" max="5" width="15.5703125" bestFit="1" customWidth="1"/>
    <col min="13" max="13" width="11.5703125" bestFit="1" customWidth="1"/>
    <col min="14" max="14" width="13.5703125" bestFit="1" customWidth="1"/>
  </cols>
  <sheetData>
    <row r="7" spans="5:14" x14ac:dyDescent="0.25">
      <c r="E7" s="28">
        <v>2541964.29</v>
      </c>
    </row>
    <row r="8" spans="5:14" x14ac:dyDescent="0.25">
      <c r="E8" s="29">
        <f>SUM(E7)</f>
        <v>2541964.29</v>
      </c>
      <c r="M8" s="53"/>
      <c r="N8" s="52"/>
    </row>
    <row r="9" spans="5:14" x14ac:dyDescent="0.25">
      <c r="E9" s="28">
        <v>4800000</v>
      </c>
    </row>
    <row r="10" spans="5:14" x14ac:dyDescent="0.25">
      <c r="E10" s="28">
        <v>2579387.25</v>
      </c>
    </row>
    <row r="11" spans="5:14" x14ac:dyDescent="0.25">
      <c r="E11" s="28">
        <v>1441960</v>
      </c>
    </row>
    <row r="12" spans="5:14" x14ac:dyDescent="0.25">
      <c r="E12" s="28">
        <v>300000</v>
      </c>
      <c r="M12" s="53"/>
      <c r="N12" s="52"/>
    </row>
    <row r="13" spans="5:14" x14ac:dyDescent="0.25">
      <c r="E13" s="28">
        <v>21475162.5</v>
      </c>
    </row>
    <row r="14" spans="5:14" x14ac:dyDescent="0.25">
      <c r="E14" s="28">
        <v>1000000</v>
      </c>
    </row>
    <row r="15" spans="5:14" x14ac:dyDescent="0.25">
      <c r="E15" s="28">
        <v>4450000</v>
      </c>
    </row>
    <row r="16" spans="5:14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26.11.2021</vt:lpstr>
      <vt:lpstr>Лист1</vt:lpstr>
      <vt:lpstr>'26.11.2021'!Область_печати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2021-07-01T04:17:14Z</cp:lastPrinted>
  <dcterms:created xsi:type="dcterms:W3CDTF">2019-02-11T06:57:33Z</dcterms:created>
  <dcterms:modified xsi:type="dcterms:W3CDTF">2021-11-29T04:37:54Z</dcterms:modified>
</cp:coreProperties>
</file>