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zh.zhurkenova\Desktop\Арсен\ПЛАН\Приказ 59-21П от 01.06.2021\"/>
    </mc:Choice>
  </mc:AlternateContent>
  <xr:revisionPtr revIDLastSave="0" documentId="13_ncr:1_{3ADA3002-CEE8-44F3-86A8-1A63B2A79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6.2021" sheetId="3" r:id="rId1"/>
    <sheet name="Лист1" sheetId="4" r:id="rId2"/>
  </sheets>
  <definedNames>
    <definedName name="_xlnm._FilterDatabase" localSheetId="0" hidden="1">'01.06.2021'!$A$1:$P$106</definedName>
    <definedName name="_xlnm.Print_Area" localSheetId="0">'01.06.2021'!$A$1:$O$106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1" i="3" l="1"/>
  <c r="N101" i="3"/>
  <c r="E101" i="3"/>
  <c r="N100" i="3"/>
  <c r="N95" i="3"/>
  <c r="N98" i="3"/>
  <c r="N99" i="3"/>
  <c r="E98" i="3"/>
  <c r="E99" i="3"/>
  <c r="N96" i="3"/>
  <c r="N97" i="3"/>
  <c r="N94" i="3"/>
  <c r="N93" i="3"/>
  <c r="N92" i="3"/>
  <c r="N87" i="3"/>
  <c r="N88" i="3"/>
  <c r="N89" i="3"/>
  <c r="N90" i="3"/>
  <c r="N91" i="3"/>
  <c r="N79" i="3"/>
  <c r="N80" i="3"/>
  <c r="N78" i="3"/>
  <c r="N76" i="3"/>
  <c r="N74" i="3"/>
  <c r="N85" i="3"/>
  <c r="N86" i="3"/>
  <c r="N73" i="3"/>
  <c r="N77" i="3"/>
  <c r="N81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102" i="3" s="1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10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<sst xmlns="http://schemas.openxmlformats.org/spreadsheetml/2006/main" count="843" uniqueCount="181">
  <si>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</si>
  <si>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</si>
  <si>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</si>
  <si>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</si>
  <si>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</si>
  <si>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</si>
  <si>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</si>
  <si>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</si>
  <si>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</si>
  <si>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</si>
  <si>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</si>
  <si>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</si>
  <si>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</si>
  <si>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</si>
  <si>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</si>
  <si>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</si>
  <si>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</si>
  <si>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</si>
  <si>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</si>
  <si>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</si>
  <si>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</si>
  <si>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</si>
  <si>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</si>
  <si>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</si>
  <si>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</si>
  <si>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</si>
  <si>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</si>
  <si>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</si>
  <si>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</si>
  <si>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</si>
  <si>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</si>
  <si>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</si>
  <si>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</si>
  <si>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</si>
  <si>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</si>
  <si>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</si>
  <si>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</si>
  <si>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</si>
  <si>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</si>
  <si>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</si>
  <si>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</si>
  <si>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</si>
  <si>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</si>
  <si>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</si>
  <si>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</si>
  <si>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</si>
  <si>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</si>
  <si>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</si>
  <si>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</si>
  <si>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</si>
  <si>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</si>
  <si>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</si>
  <si>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</si>
  <si>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</si>
  <si>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</si>
  <si>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</si>
  <si>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</si>
  <si>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</si>
  <si>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</si>
  <si>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</si>
  <si>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</si>
  <si>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</si>
  <si>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</si>
  <si>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</si>
  <si>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</si>
  <si>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</si>
  <si>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</si>
  <si>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</si>
  <si>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</si>
  <si>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</si>
  <si>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</si>
  <si>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</si>
  <si>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</si>
  <si>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</si>
  <si>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</si>
  <si>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</si>
  <si>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</si>
  <si>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</si>
  <si>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</si>
  <si>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</si>
  <si>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</si>
  <si>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</si>
  <si>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</si>
  <si>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</si>
  <si>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</si>
  <si>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</si>
  <si>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</si>
  <si>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</si>
  <si>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</si>
  <si>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</si>
  <si>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</si>
  <si>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</si>
  <si>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</si>
  <si>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</si>
  <si>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</si>
  <si>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</si>
  <si>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</si>
  <si>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</si>
  <si>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</si>
  <si>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</si>
  <si>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</si>
  <si>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</si>
  <si>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</si>
  <si>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</si>
  <si>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</si>
  <si>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</si>
  <si>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</si>
  <si>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</si>
  <si>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</si>
  <si>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</si>
  <si>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</si>
  <si>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</si>
  <si>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</si>
  <si>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</si>
  <si>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</si>
  <si>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</si>
  <si>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</si>
  <si>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</si>
  <si>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</si>
  <si>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</si>
  <si>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</si>
  <si>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</si>
  <si>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</si>
  <si>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</si>
  <si>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</si>
  <si>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</si>
  <si>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</si>
  <si>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</si>
  <si>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</si>
  <si>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</si>
  <si>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</si>
  <si>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</si>
  <si>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</si>
  <si>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</si>
  <si>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</si>
  <si>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</si>
  <si>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</si>
  <si>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</si>
  <si>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</si>
  <si>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</si>
  <si>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>Исполнен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</si>
  <si>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</si>
  <si>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</si>
  <si>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</si>
  <si>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30.03.2021 г №37-21П</t>
  </si>
  <si>
    <t>Изменен приказом от 30.03.2021 г №37-21П</t>
  </si>
  <si>
    <t xml:space="preserve">июнь </t>
  </si>
  <si>
    <t>Услуга по письменному техническому переводу с английского языка на русский язык (Сжигание топлива, цемент и известь)</t>
  </si>
  <si>
    <t>Услуга по письменному техническому переводу с английского языка на русский язык (Переработка нефти и газа)</t>
  </si>
  <si>
    <t xml:space="preserve">апрель </t>
  </si>
  <si>
    <t>июль</t>
  </si>
  <si>
    <t xml:space="preserve">Услуги по разработке разделов справочника (Эксперт по   финансово-экономическому моделированию) </t>
  </si>
  <si>
    <t>Эксперт по   финансово-экономическому моделированию</t>
  </si>
  <si>
    <t>Изменен приказом от 14.04.2021 г №43-21П</t>
  </si>
  <si>
    <t xml:space="preserve">Услуги по разработке разделов справочника </t>
  </si>
  <si>
    <t>Изменен приказом от 28.04.2021 г №49-21П</t>
  </si>
  <si>
    <t>Исключен приказом от 28.04.2021 г №49-21П</t>
  </si>
  <si>
    <t xml:space="preserve">Услуги по письменному переводу </t>
  </si>
  <si>
    <t>ноябрь</t>
  </si>
  <si>
    <t>Услуги экспертной оценки</t>
  </si>
  <si>
    <t>Эксперт эколог по проведению экспертной оценки</t>
  </si>
  <si>
    <t>Эксперт технолог по проведению экспертной оценки</t>
  </si>
  <si>
    <t xml:space="preserve">И.о. Председателя Правления                                                                                                                                                                                                          Ж. Игенова </t>
  </si>
  <si>
    <t xml:space="preserve">Услуги по письменному переводу (Перевод СНДТ на казахский язык) </t>
  </si>
  <si>
    <t xml:space="preserve">Услуги по письменному переводу (Перевод СНДТ на английский язык) </t>
  </si>
  <si>
    <t>Изменен приказом от 21.05.2021 г №56-21П</t>
  </si>
  <si>
    <t>Дополнен приказом от 21.05.2021 г №56-21П</t>
  </si>
  <si>
    <t>Услуга по письменному техническому переводу с английского языка на русский язык (Производство неорганических химических веществ)</t>
  </si>
  <si>
    <t>июнь</t>
  </si>
  <si>
    <t>Услуги по подготовке статей в формате интервью с руководством о деятельности организации</t>
  </si>
  <si>
    <t xml:space="preserve">Услуги по подготовке статей в формате интервью с руководством о деятельности организации и их размещению </t>
  </si>
  <si>
    <t>Услуги по подготовке аналитической статьи о реализуемых проектах</t>
  </si>
  <si>
    <t>Подготовка аналитической статьи о реализуемых проектах, с ее разделением и размещением в нескольких публикациях</t>
  </si>
  <si>
    <t xml:space="preserve">от "01" июня 2021  года №59-21П       </t>
  </si>
  <si>
    <t>Исключен приказом от 01.06.2021 г №59-21П</t>
  </si>
  <si>
    <t>Изменен приказом от 01.06.2021 г №59-21П</t>
  </si>
  <si>
    <t>Дополнен приказом от 01.06.2021 г №59-21П</t>
  </si>
  <si>
    <t>Исключен приказом от 02.02.2021 г №05-21П</t>
  </si>
  <si>
    <t>Изменен приказом от 26.02.2021 г №23-21П</t>
  </si>
  <si>
    <t>Исключен приказом от 26.02.2021 г №23-21П</t>
  </si>
  <si>
    <t xml:space="preserve">Исполнен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</si>
</sst>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7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1" fillId="0" borderId="0"/>
    <xf numFmtId="0" fontId="31" fillId="0" borderId="0" applyNumberFormat="0" applyFill="0" applyBorder="0" applyAlignment="0" applyProtection="0"/>
    <xf numFmtId="0" fontId="32" fillId="0" borderId="0"/>
    <xf numFmtId="166" fontId="2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6" fontId="1" fillId="0" borderId="0" applyFont="0" applyFill="0" applyBorder="0" applyAlignment="0" applyProtection="0"/>
  </cellStyleXfs>
  <cellXfs count="70">
    <xf numFmtId="0" fontId="0" fillId="0" borderId="0" xfId="0"/>
    <xf numFmtId="0" fontId="24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3" fillId="33" borderId="10" xfId="43" applyFont="1" applyFill="1" applyBorder="1" applyAlignment="1">
      <alignment horizontal="center" vertical="top" wrapText="1"/>
    </xf>
    <xf numFmtId="0" fontId="23" fillId="33" borderId="0" xfId="43" applyFont="1" applyFill="1" applyBorder="1" applyAlignment="1">
      <alignment vertical="top" wrapText="1"/>
    </xf>
    <xf numFmtId="0" fontId="23" fillId="34" borderId="10" xfId="43" applyFont="1" applyFill="1" applyBorder="1" applyAlignment="1">
      <alignment horizontal="center" vertical="top" wrapText="1"/>
    </xf>
    <xf numFmtId="0" fontId="33" fillId="0" borderId="0" xfId="0" applyFont="1" applyAlignment="1">
      <alignment wrapText="1"/>
    </xf>
    <xf numFmtId="4" fontId="25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right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33" fillId="33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4" fontId="33" fillId="33" borderId="0" xfId="0" applyNumberFormat="1" applyFont="1" applyFill="1" applyAlignment="1">
      <alignment wrapText="1"/>
    </xf>
    <xf numFmtId="0" fontId="33" fillId="34" borderId="0" xfId="0" applyFont="1" applyFill="1" applyAlignment="1">
      <alignment wrapText="1"/>
    </xf>
    <xf numFmtId="4" fontId="33" fillId="0" borderId="0" xfId="0" applyNumberFormat="1" applyFont="1" applyAlignment="1">
      <alignment wrapText="1"/>
    </xf>
    <xf numFmtId="4" fontId="33" fillId="34" borderId="0" xfId="0" applyNumberFormat="1" applyFont="1" applyFill="1" applyAlignment="1">
      <alignment wrapText="1"/>
    </xf>
    <xf numFmtId="0" fontId="27" fillId="0" borderId="14" xfId="0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vertical="top" wrapText="1"/>
    </xf>
    <xf numFmtId="4" fontId="27" fillId="0" borderId="14" xfId="42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164" fontId="0" fillId="0" borderId="0" xfId="0" applyNumberFormat="1"/>
    <xf numFmtId="164" fontId="35" fillId="0" borderId="0" xfId="0" applyNumberFormat="1" applyFont="1"/>
    <xf numFmtId="4" fontId="23" fillId="0" borderId="14" xfId="43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3" fontId="23" fillId="0" borderId="14" xfId="43" applyNumberFormat="1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vertical="center" wrapText="1"/>
    </xf>
    <xf numFmtId="0" fontId="28" fillId="0" borderId="14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36" fillId="0" borderId="0" xfId="0" applyFont="1" applyFill="1" applyAlignment="1">
      <alignment horizontal="center" vertical="center" wrapText="1"/>
    </xf>
    <xf numFmtId="0" fontId="36" fillId="0" borderId="14" xfId="0" applyFont="1" applyFill="1" applyBorder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wrapText="1"/>
    </xf>
    <xf numFmtId="0" fontId="36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9" fillId="34" borderId="14" xfId="0" applyNumberFormat="1" applyFont="1" applyFill="1" applyBorder="1" applyAlignment="1">
      <alignment horizontal="center" vertical="center" wrapText="1"/>
    </xf>
    <xf numFmtId="0" fontId="29" fillId="34" borderId="14" xfId="0" applyFont="1" applyFill="1" applyBorder="1" applyAlignment="1">
      <alignment horizontal="center" vertical="center" wrapText="1"/>
    </xf>
    <xf numFmtId="0" fontId="26" fillId="0" borderId="0" xfId="43" applyFont="1" applyFill="1" applyAlignment="1">
      <alignment horizontal="center" wrapText="1"/>
    </xf>
    <xf numFmtId="4" fontId="25" fillId="0" borderId="0" xfId="0" applyNumberFormat="1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0" fontId="23" fillId="33" borderId="11" xfId="43" applyFont="1" applyFill="1" applyBorder="1" applyAlignment="1">
      <alignment horizontal="center" vertical="top" wrapText="1"/>
    </xf>
    <xf numFmtId="0" fontId="23" fillId="33" borderId="12" xfId="43" applyFont="1" applyFill="1" applyBorder="1" applyAlignment="1">
      <alignment horizontal="center" vertical="top" wrapText="1"/>
    </xf>
    <xf numFmtId="0" fontId="23" fillId="34" borderId="11" xfId="43" applyFont="1" applyFill="1" applyBorder="1" applyAlignment="1">
      <alignment horizontal="center" vertical="top" wrapText="1"/>
    </xf>
    <xf numFmtId="0" fontId="23" fillId="34" borderId="12" xfId="43" applyFont="1" applyFill="1" applyBorder="1" applyAlignment="1">
      <alignment horizontal="center" vertical="top" wrapText="1"/>
    </xf>
    <xf numFmtId="0" fontId="23" fillId="0" borderId="14" xfId="43" applyFont="1" applyFill="1" applyBorder="1" applyAlignment="1">
      <alignment horizontal="center" vertical="top" wrapText="1"/>
    </xf>
    <xf numFmtId="0" fontId="23" fillId="0" borderId="21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4" fontId="23" fillId="0" borderId="14" xfId="43" applyNumberFormat="1" applyFont="1" applyFill="1" applyBorder="1" applyAlignment="1">
      <alignment horizontal="center" vertical="top" wrapText="1"/>
    </xf>
    <xf numFmtId="0" fontId="28" fillId="0" borderId="14" xfId="43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0" applyNumberFormat="1" applyFont="1" applyFill="1" applyBorder="1" applyAlignment="1">
      <alignment horizontal="right" vertical="center" wrapText="1"/>
    </xf>
    <xf numFmtId="165" fontId="22" fillId="0" borderId="20" xfId="0" applyNumberFormat="1" applyFont="1" applyFill="1" applyBorder="1" applyAlignment="1">
      <alignment horizontal="right" vertical="center" wrapText="1"/>
    </xf>
    <xf numFmtId="0" fontId="22" fillId="0" borderId="16" xfId="0" applyFont="1" applyFill="1" applyBorder="1" applyAlignment="1">
      <alignment horizontal="right" wrapText="1"/>
    </xf>
    <xf numFmtId="0" fontId="22" fillId="0" borderId="13" xfId="0" applyFont="1" applyFill="1" applyBorder="1" applyAlignment="1">
      <alignment horizontal="right" wrapText="1"/>
    </xf>
    <xf numFmtId="0" fontId="22" fillId="0" borderId="17" xfId="0" applyFont="1" applyFill="1" applyBorder="1" applyAlignment="1">
      <alignment horizontal="right" wrapText="1"/>
    </xf>
    <xf numFmtId="0" fontId="28" fillId="0" borderId="0" xfId="0" applyFont="1" applyAlignment="1">
      <alignment horizontal="center" wrapText="1"/>
    </xf>
  </cellXfs>
  <cellStyles count="88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1 2 2" xfId="75" xr:uid="{BCC8E5EB-DA8E-4DFF-B8FC-7BD951060E64}"/>
    <cellStyle name="20% — акцент1 3" xfId="62" xr:uid="{241C6AB7-9CBA-459C-A440-46FC7A13BFA3}"/>
    <cellStyle name="20% — акцент2" xfId="23" builtinId="34" customBuiltin="1"/>
    <cellStyle name="20% — акцент2 2" xfId="47" xr:uid="{00000000-0005-0000-0000-000004000000}"/>
    <cellStyle name="20% — акцент2 2 2" xfId="77" xr:uid="{4EE84E83-3A76-4A97-BD89-B7FE1C979AA6}"/>
    <cellStyle name="20% — акцент2 3" xfId="64" xr:uid="{1759BB70-5746-4B7E-8811-DC57A0BC44B0}"/>
    <cellStyle name="20% — акцент3" xfId="27" builtinId="38" customBuiltin="1"/>
    <cellStyle name="20% — акцент3 2" xfId="49" xr:uid="{00000000-0005-0000-0000-000006000000}"/>
    <cellStyle name="20% — акцент3 2 2" xfId="79" xr:uid="{8297CB07-5B66-4D9C-A24C-30DD1A03D273}"/>
    <cellStyle name="20% — акцент3 3" xfId="66" xr:uid="{F4808EBF-016A-48F5-8387-5C1D7CE49C28}"/>
    <cellStyle name="20% — акцент4" xfId="31" builtinId="42" customBuiltin="1"/>
    <cellStyle name="20% — акцент4 2" xfId="51" xr:uid="{00000000-0005-0000-0000-000008000000}"/>
    <cellStyle name="20% — акцент4 2 2" xfId="81" xr:uid="{960703AF-5D96-4DE6-8BF8-9F47CDAC82FD}"/>
    <cellStyle name="20% — акцент4 3" xfId="68" xr:uid="{53362EA7-9CD2-47D2-8DBF-74FF7EFC1A3B}"/>
    <cellStyle name="20% — акцент5" xfId="35" builtinId="46" customBuiltin="1"/>
    <cellStyle name="20% — акцент5 2" xfId="53" xr:uid="{00000000-0005-0000-0000-00000A000000}"/>
    <cellStyle name="20% — акцент5 2 2" xfId="83" xr:uid="{12EEC15A-82CF-4A83-8214-2C6750DE5311}"/>
    <cellStyle name="20% — акцент5 3" xfId="70" xr:uid="{9BD4684F-AF8F-4F4F-B377-40C1C54FC7A4}"/>
    <cellStyle name="20% — акцент6" xfId="39" builtinId="50" customBuiltin="1"/>
    <cellStyle name="20% — акцент6 2" xfId="55" xr:uid="{00000000-0005-0000-0000-00000C000000}"/>
    <cellStyle name="20% — акцент6 2 2" xfId="85" xr:uid="{9FFAF48B-E5B5-487B-AD44-01D26207F494}"/>
    <cellStyle name="20% — акцент6 3" xfId="72" xr:uid="{9644EB91-BDF9-40D8-B489-36863ED869EE}"/>
    <cellStyle name="40% — акцент1" xfId="20" builtinId="31" customBuiltin="1"/>
    <cellStyle name="40% — акцент1 2" xfId="46" xr:uid="{00000000-0005-0000-0000-00000E000000}"/>
    <cellStyle name="40% — акцент1 2 2" xfId="76" xr:uid="{2BBC1216-0FCF-4585-8FB3-54AF72202755}"/>
    <cellStyle name="40% — акцент1 3" xfId="63" xr:uid="{439C017B-F38D-4E31-883E-C233BEDE7DA4}"/>
    <cellStyle name="40% — акцент2" xfId="24" builtinId="35" customBuiltin="1"/>
    <cellStyle name="40% — акцент2 2" xfId="48" xr:uid="{00000000-0005-0000-0000-000010000000}"/>
    <cellStyle name="40% — акцент2 2 2" xfId="78" xr:uid="{CA3E8CFD-FC8A-4CD7-B91B-7BE33BA58E41}"/>
    <cellStyle name="40% — акцент2 3" xfId="65" xr:uid="{EC2468D8-85BD-4CD8-889F-D23A0EF9DB07}"/>
    <cellStyle name="40% — акцент3" xfId="28" builtinId="39" customBuiltin="1"/>
    <cellStyle name="40% — акцент3 2" xfId="50" xr:uid="{00000000-0005-0000-0000-000012000000}"/>
    <cellStyle name="40% — акцент3 2 2" xfId="80" xr:uid="{39C92A2A-A28B-4E8C-BE3C-046351D027C1}"/>
    <cellStyle name="40% — акцент3 3" xfId="67" xr:uid="{07A94437-0207-45C6-B9B4-950D60DE5CFF}"/>
    <cellStyle name="40% — акцент4" xfId="32" builtinId="43" customBuiltin="1"/>
    <cellStyle name="40% — акцент4 2" xfId="52" xr:uid="{00000000-0005-0000-0000-000014000000}"/>
    <cellStyle name="40% — акцент4 2 2" xfId="82" xr:uid="{DDC9A5FD-833C-43A4-96F5-A179227AABBC}"/>
    <cellStyle name="40% — акцент4 3" xfId="69" xr:uid="{6A058949-DB3B-4714-BB22-973124029186}"/>
    <cellStyle name="40% — акцент5" xfId="36" builtinId="47" customBuiltin="1"/>
    <cellStyle name="40% — акцент5 2" xfId="54" xr:uid="{00000000-0005-0000-0000-000016000000}"/>
    <cellStyle name="40% — акцент5 2 2" xfId="84" xr:uid="{B6E22AB6-2898-4FFE-B989-BE9BF947DE1E}"/>
    <cellStyle name="40% — акцент5 3" xfId="71" xr:uid="{22CF2B5B-3E23-4ED2-A9CB-824BB756B6A5}"/>
    <cellStyle name="40% — акцент6" xfId="40" builtinId="51" customBuiltin="1"/>
    <cellStyle name="40% — акцент6 2" xfId="56" xr:uid="{00000000-0005-0000-0000-000018000000}"/>
    <cellStyle name="40% — акцент6 2 2" xfId="86" xr:uid="{C350FFE9-0BA9-4141-BA0F-60B565ECD2F4}"/>
    <cellStyle name="40% — акцент6 3" xfId="73" xr:uid="{D8EAA638-BB9B-41C5-80F9-16AEFBFB4A36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Примечание 2 2" xfId="74" xr:uid="{AD06FF8F-A04E-4D13-AF17-81080C958E11}"/>
    <cellStyle name="Примечание 3" xfId="61" xr:uid="{823EABB3-A813-4D1F-9092-0F4BC33671F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Финансовый 9 2 2" xfId="87" xr:uid="{06396D26-34F1-4BE8-A5EF-35456F2CB07E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tabSelected="1" view="pageBreakPreview" zoomScale="85" zoomScaleNormal="85" zoomScaleSheetLayoutView="85" workbookViewId="0">
      <selection activeCell="L101" sqref="L101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51" t="s">
        <v>0</v>
      </c>
      <c r="L3" s="51"/>
      <c r="M3" s="51"/>
      <c r="N3" s="51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2" t="s">
        <v>31</v>
      </c>
      <c r="L4" s="52"/>
      <c r="M4" s="52"/>
      <c r="N4" s="52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2" t="s">
        <v>173</v>
      </c>
      <c r="L5" s="52"/>
      <c r="M5" s="52"/>
      <c r="N5" s="52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2"/>
      <c r="L6" s="52"/>
      <c r="M6" s="52"/>
      <c r="N6" s="52"/>
      <c r="O6" s="2"/>
    </row>
    <row r="7" spans="1:15" ht="15" customHeight="1" x14ac:dyDescent="0.3">
      <c r="B7" s="2"/>
      <c r="C7" s="2"/>
      <c r="D7" s="2"/>
      <c r="E7" s="2"/>
      <c r="F7" s="50"/>
      <c r="G7" s="50"/>
      <c r="H7" s="50"/>
      <c r="I7" s="50"/>
      <c r="J7" s="50"/>
      <c r="K7" s="50"/>
      <c r="L7" s="50"/>
      <c r="M7" s="50"/>
      <c r="N7" s="8"/>
      <c r="O7" s="2"/>
    </row>
    <row r="8" spans="1:15" ht="15" customHeight="1" x14ac:dyDescent="0.2">
      <c r="B8" s="53" t="s">
        <v>1</v>
      </c>
      <c r="C8" s="32" t="s">
        <v>2</v>
      </c>
      <c r="D8" s="55" t="s">
        <v>3</v>
      </c>
      <c r="E8" s="53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4"/>
      <c r="C9" s="33"/>
      <c r="D9" s="56"/>
      <c r="E9" s="54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7" t="s">
        <v>98</v>
      </c>
      <c r="B13" s="57" t="s">
        <v>99</v>
      </c>
      <c r="C13" s="58" t="s">
        <v>8</v>
      </c>
      <c r="D13" s="57" t="s">
        <v>9</v>
      </c>
      <c r="E13" s="57" t="s">
        <v>10</v>
      </c>
      <c r="F13" s="57" t="s">
        <v>11</v>
      </c>
      <c r="G13" s="57" t="s">
        <v>12</v>
      </c>
      <c r="H13" s="57" t="s">
        <v>106</v>
      </c>
      <c r="I13" s="57" t="s">
        <v>13</v>
      </c>
      <c r="J13" s="57" t="s">
        <v>14</v>
      </c>
      <c r="K13" s="57" t="s">
        <v>15</v>
      </c>
      <c r="L13" s="57" t="s">
        <v>16</v>
      </c>
      <c r="M13" s="60" t="s">
        <v>17</v>
      </c>
      <c r="N13" s="60" t="s">
        <v>18</v>
      </c>
      <c r="O13" s="57" t="s">
        <v>30</v>
      </c>
    </row>
    <row r="14" spans="1:15" ht="81" customHeight="1" x14ac:dyDescent="0.2">
      <c r="A14" s="57"/>
      <c r="B14" s="57"/>
      <c r="C14" s="59"/>
      <c r="D14" s="57"/>
      <c r="E14" s="57"/>
      <c r="F14" s="57"/>
      <c r="G14" s="57"/>
      <c r="H14" s="57"/>
      <c r="I14" s="57"/>
      <c r="J14" s="57"/>
      <c r="K14" s="57"/>
      <c r="L14" s="57"/>
      <c r="M14" s="60"/>
      <c r="N14" s="60"/>
      <c r="O14" s="57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61" t="s">
        <v>19</v>
      </c>
      <c r="B16" s="61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100</v>
      </c>
      <c r="D17" s="21" t="s">
        <v>101</v>
      </c>
      <c r="E17" s="21" t="s">
        <v>34</v>
      </c>
      <c r="F17" s="21" t="s">
        <v>29</v>
      </c>
      <c r="G17" s="21" t="s">
        <v>49</v>
      </c>
      <c r="H17" s="21" t="s">
        <v>21</v>
      </c>
      <c r="I17" s="21" t="s">
        <v>25</v>
      </c>
      <c r="J17" s="21" t="s">
        <v>22</v>
      </c>
      <c r="K17" s="21" t="s">
        <v>52</v>
      </c>
      <c r="L17" s="21">
        <v>10</v>
      </c>
      <c r="M17" s="20">
        <v>52980</v>
      </c>
      <c r="N17" s="20">
        <f>L17*M17</f>
        <v>529800</v>
      </c>
      <c r="O17" s="21" t="s">
        <v>140</v>
      </c>
    </row>
    <row r="18" spans="1:15" s="3" customFormat="1" ht="63" x14ac:dyDescent="0.25">
      <c r="A18" s="21">
        <v>2</v>
      </c>
      <c r="B18" s="22" t="s">
        <v>20</v>
      </c>
      <c r="C18" s="21" t="s">
        <v>100</v>
      </c>
      <c r="D18" s="21" t="s">
        <v>102</v>
      </c>
      <c r="E18" s="21" t="s">
        <v>34</v>
      </c>
      <c r="F18" s="21" t="s">
        <v>29</v>
      </c>
      <c r="G18" s="21" t="s">
        <v>49</v>
      </c>
      <c r="H18" s="21" t="s">
        <v>21</v>
      </c>
      <c r="I18" s="21" t="s">
        <v>25</v>
      </c>
      <c r="J18" s="21" t="s">
        <v>22</v>
      </c>
      <c r="K18" s="21" t="s">
        <v>52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140</v>
      </c>
    </row>
    <row r="19" spans="1:15" s="3" customFormat="1" ht="63" x14ac:dyDescent="0.25">
      <c r="A19" s="21">
        <v>3</v>
      </c>
      <c r="B19" s="22" t="s">
        <v>20</v>
      </c>
      <c r="C19" s="21" t="s">
        <v>100</v>
      </c>
      <c r="D19" s="21" t="s">
        <v>103</v>
      </c>
      <c r="E19" s="21" t="s">
        <v>34</v>
      </c>
      <c r="F19" s="21" t="s">
        <v>29</v>
      </c>
      <c r="G19" s="21" t="s">
        <v>49</v>
      </c>
      <c r="H19" s="21" t="s">
        <v>21</v>
      </c>
      <c r="I19" s="21" t="s">
        <v>25</v>
      </c>
      <c r="J19" s="21" t="s">
        <v>22</v>
      </c>
      <c r="K19" s="21" t="s">
        <v>52</v>
      </c>
      <c r="L19" s="21">
        <v>10</v>
      </c>
      <c r="M19" s="20">
        <v>52980</v>
      </c>
      <c r="N19" s="20">
        <f t="shared" si="0"/>
        <v>529800</v>
      </c>
      <c r="O19" s="21" t="s">
        <v>140</v>
      </c>
    </row>
    <row r="20" spans="1:15" s="3" customFormat="1" ht="63" x14ac:dyDescent="0.25">
      <c r="A20" s="21">
        <v>4</v>
      </c>
      <c r="B20" s="22" t="s">
        <v>20</v>
      </c>
      <c r="C20" s="21" t="s">
        <v>100</v>
      </c>
      <c r="D20" s="21" t="s">
        <v>104</v>
      </c>
      <c r="E20" s="21" t="s">
        <v>34</v>
      </c>
      <c r="F20" s="21" t="s">
        <v>29</v>
      </c>
      <c r="G20" s="21" t="s">
        <v>49</v>
      </c>
      <c r="H20" s="21" t="s">
        <v>21</v>
      </c>
      <c r="I20" s="21" t="s">
        <v>25</v>
      </c>
      <c r="J20" s="21" t="s">
        <v>22</v>
      </c>
      <c r="K20" s="21" t="s">
        <v>52</v>
      </c>
      <c r="L20" s="21">
        <v>16</v>
      </c>
      <c r="M20" s="20">
        <v>30850</v>
      </c>
      <c r="N20" s="20">
        <f t="shared" si="0"/>
        <v>493600</v>
      </c>
      <c r="O20" s="21" t="s">
        <v>140</v>
      </c>
    </row>
    <row r="21" spans="1:15" s="3" customFormat="1" ht="63" x14ac:dyDescent="0.25">
      <c r="A21" s="21">
        <v>5</v>
      </c>
      <c r="B21" s="22" t="s">
        <v>20</v>
      </c>
      <c r="C21" s="21" t="s">
        <v>100</v>
      </c>
      <c r="D21" s="21" t="s">
        <v>50</v>
      </c>
      <c r="E21" s="21" t="s">
        <v>34</v>
      </c>
      <c r="F21" s="21" t="s">
        <v>29</v>
      </c>
      <c r="G21" s="21" t="s">
        <v>49</v>
      </c>
      <c r="H21" s="21" t="s">
        <v>21</v>
      </c>
      <c r="I21" s="21" t="s">
        <v>25</v>
      </c>
      <c r="J21" s="21" t="s">
        <v>22</v>
      </c>
      <c r="K21" s="21" t="s">
        <v>52</v>
      </c>
      <c r="L21" s="21">
        <v>6</v>
      </c>
      <c r="M21" s="20">
        <v>11500</v>
      </c>
      <c r="N21" s="20">
        <f t="shared" si="0"/>
        <v>69000</v>
      </c>
      <c r="O21" s="21" t="s">
        <v>140</v>
      </c>
    </row>
    <row r="22" spans="1:15" s="3" customFormat="1" ht="63" x14ac:dyDescent="0.25">
      <c r="A22" s="21">
        <v>6</v>
      </c>
      <c r="B22" s="22" t="s">
        <v>20</v>
      </c>
      <c r="C22" s="21" t="s">
        <v>100</v>
      </c>
      <c r="D22" s="21" t="s">
        <v>51</v>
      </c>
      <c r="E22" s="21" t="s">
        <v>34</v>
      </c>
      <c r="F22" s="21" t="s">
        <v>29</v>
      </c>
      <c r="G22" s="21" t="s">
        <v>49</v>
      </c>
      <c r="H22" s="21" t="s">
        <v>21</v>
      </c>
      <c r="I22" s="21" t="s">
        <v>25</v>
      </c>
      <c r="J22" s="21" t="s">
        <v>22</v>
      </c>
      <c r="K22" s="21" t="s">
        <v>52</v>
      </c>
      <c r="L22" s="21">
        <v>5</v>
      </c>
      <c r="M22" s="20">
        <v>10300</v>
      </c>
      <c r="N22" s="20">
        <f t="shared" si="0"/>
        <v>51500</v>
      </c>
      <c r="O22" s="21" t="s">
        <v>140</v>
      </c>
    </row>
    <row r="23" spans="1:15" s="3" customFormat="1" ht="63" x14ac:dyDescent="0.25">
      <c r="A23" s="21">
        <v>7</v>
      </c>
      <c r="B23" s="22" t="s">
        <v>20</v>
      </c>
      <c r="C23" s="21" t="s">
        <v>59</v>
      </c>
      <c r="D23" s="21" t="s">
        <v>58</v>
      </c>
      <c r="E23" s="49" t="s">
        <v>34</v>
      </c>
      <c r="F23" s="49" t="s">
        <v>150</v>
      </c>
      <c r="G23" s="21" t="s">
        <v>49</v>
      </c>
      <c r="H23" s="21" t="s">
        <v>21</v>
      </c>
      <c r="I23" s="21" t="s">
        <v>25</v>
      </c>
      <c r="J23" s="21" t="s">
        <v>22</v>
      </c>
      <c r="K23" s="21" t="s">
        <v>88</v>
      </c>
      <c r="L23" s="21">
        <v>2</v>
      </c>
      <c r="M23" s="20">
        <v>6187.5</v>
      </c>
      <c r="N23" s="20">
        <f>L23*M23</f>
        <v>12375</v>
      </c>
      <c r="O23" s="21" t="s">
        <v>175</v>
      </c>
    </row>
    <row r="24" spans="1:15" s="3" customFormat="1" ht="63" x14ac:dyDescent="0.25">
      <c r="A24" s="21">
        <v>8</v>
      </c>
      <c r="B24" s="22" t="s">
        <v>20</v>
      </c>
      <c r="C24" s="21" t="s">
        <v>61</v>
      </c>
      <c r="D24" s="21" t="s">
        <v>60</v>
      </c>
      <c r="E24" s="49" t="s">
        <v>107</v>
      </c>
      <c r="F24" s="49" t="s">
        <v>168</v>
      </c>
      <c r="G24" s="21" t="s">
        <v>49</v>
      </c>
      <c r="H24" s="21" t="s">
        <v>21</v>
      </c>
      <c r="I24" s="21" t="s">
        <v>25</v>
      </c>
      <c r="J24" s="21" t="s">
        <v>22</v>
      </c>
      <c r="K24" s="21" t="s">
        <v>89</v>
      </c>
      <c r="L24" s="21">
        <v>50</v>
      </c>
      <c r="M24" s="20">
        <v>44.64</v>
      </c>
      <c r="N24" s="20">
        <f>L24*M24</f>
        <v>2232</v>
      </c>
      <c r="O24" s="21" t="s">
        <v>175</v>
      </c>
    </row>
    <row r="25" spans="1:15" s="3" customFormat="1" ht="63" x14ac:dyDescent="0.25">
      <c r="A25" s="21">
        <v>9</v>
      </c>
      <c r="B25" s="22" t="s">
        <v>20</v>
      </c>
      <c r="C25" s="21" t="s">
        <v>61</v>
      </c>
      <c r="D25" s="21" t="s">
        <v>62</v>
      </c>
      <c r="E25" s="49" t="s">
        <v>107</v>
      </c>
      <c r="F25" s="49" t="s">
        <v>168</v>
      </c>
      <c r="G25" s="21" t="s">
        <v>49</v>
      </c>
      <c r="H25" s="21" t="s">
        <v>21</v>
      </c>
      <c r="I25" s="21" t="s">
        <v>25</v>
      </c>
      <c r="J25" s="21" t="s">
        <v>22</v>
      </c>
      <c r="K25" s="21" t="s">
        <v>89</v>
      </c>
      <c r="L25" s="21">
        <v>50</v>
      </c>
      <c r="M25" s="20">
        <v>95.54</v>
      </c>
      <c r="N25" s="20">
        <f t="shared" ref="N25:N27" si="1">L25*M25</f>
        <v>4777</v>
      </c>
      <c r="O25" s="21" t="s">
        <v>175</v>
      </c>
    </row>
    <row r="26" spans="1:15" s="3" customFormat="1" ht="63" x14ac:dyDescent="0.25">
      <c r="A26" s="21">
        <v>10</v>
      </c>
      <c r="B26" s="22" t="s">
        <v>20</v>
      </c>
      <c r="C26" s="21" t="s">
        <v>64</v>
      </c>
      <c r="D26" s="21" t="s">
        <v>63</v>
      </c>
      <c r="E26" s="49" t="s">
        <v>107</v>
      </c>
      <c r="F26" s="49" t="s">
        <v>168</v>
      </c>
      <c r="G26" s="21" t="s">
        <v>49</v>
      </c>
      <c r="H26" s="21" t="s">
        <v>21</v>
      </c>
      <c r="I26" s="21" t="s">
        <v>25</v>
      </c>
      <c r="J26" s="21" t="s">
        <v>22</v>
      </c>
      <c r="K26" s="21" t="s">
        <v>89</v>
      </c>
      <c r="L26" s="21">
        <v>2</v>
      </c>
      <c r="M26" s="20">
        <v>4285.72</v>
      </c>
      <c r="N26" s="20">
        <f t="shared" si="1"/>
        <v>8571.44</v>
      </c>
      <c r="O26" s="21" t="s">
        <v>175</v>
      </c>
    </row>
    <row r="27" spans="1:15" s="3" customFormat="1" ht="63" x14ac:dyDescent="0.25">
      <c r="A27" s="21">
        <v>11</v>
      </c>
      <c r="B27" s="22" t="s">
        <v>20</v>
      </c>
      <c r="C27" s="21" t="s">
        <v>64</v>
      </c>
      <c r="D27" s="21" t="s">
        <v>65</v>
      </c>
      <c r="E27" s="49" t="s">
        <v>107</v>
      </c>
      <c r="F27" s="49" t="s">
        <v>168</v>
      </c>
      <c r="G27" s="21" t="s">
        <v>49</v>
      </c>
      <c r="H27" s="21" t="s">
        <v>21</v>
      </c>
      <c r="I27" s="21" t="s">
        <v>25</v>
      </c>
      <c r="J27" s="21" t="s">
        <v>22</v>
      </c>
      <c r="K27" s="21" t="s">
        <v>89</v>
      </c>
      <c r="L27" s="21">
        <v>2</v>
      </c>
      <c r="M27" s="20">
        <v>3928.57</v>
      </c>
      <c r="N27" s="20">
        <f t="shared" si="1"/>
        <v>7857.14</v>
      </c>
      <c r="O27" s="21" t="s">
        <v>175</v>
      </c>
    </row>
    <row r="28" spans="1:15" s="3" customFormat="1" ht="63" x14ac:dyDescent="0.25">
      <c r="A28" s="21">
        <v>12</v>
      </c>
      <c r="B28" s="22" t="s">
        <v>20</v>
      </c>
      <c r="C28" s="21" t="s">
        <v>64</v>
      </c>
      <c r="D28" s="21" t="s">
        <v>66</v>
      </c>
      <c r="E28" s="49" t="s">
        <v>107</v>
      </c>
      <c r="F28" s="49" t="s">
        <v>168</v>
      </c>
      <c r="G28" s="21" t="s">
        <v>49</v>
      </c>
      <c r="H28" s="21" t="s">
        <v>21</v>
      </c>
      <c r="I28" s="21" t="s">
        <v>25</v>
      </c>
      <c r="J28" s="21" t="s">
        <v>22</v>
      </c>
      <c r="K28" s="21" t="s">
        <v>89</v>
      </c>
      <c r="L28" s="21">
        <v>2</v>
      </c>
      <c r="M28" s="20">
        <v>2232.14</v>
      </c>
      <c r="N28" s="20">
        <f>L28*M28</f>
        <v>4464.28</v>
      </c>
      <c r="O28" s="21" t="s">
        <v>175</v>
      </c>
    </row>
    <row r="29" spans="1:15" s="3" customFormat="1" ht="63" x14ac:dyDescent="0.25">
      <c r="A29" s="21">
        <v>13</v>
      </c>
      <c r="B29" s="22" t="s">
        <v>20</v>
      </c>
      <c r="C29" s="21" t="s">
        <v>68</v>
      </c>
      <c r="D29" s="21" t="s">
        <v>67</v>
      </c>
      <c r="E29" s="49" t="s">
        <v>107</v>
      </c>
      <c r="F29" s="49" t="s">
        <v>168</v>
      </c>
      <c r="G29" s="21" t="s">
        <v>49</v>
      </c>
      <c r="H29" s="21" t="s">
        <v>21</v>
      </c>
      <c r="I29" s="21" t="s">
        <v>25</v>
      </c>
      <c r="J29" s="21" t="s">
        <v>22</v>
      </c>
      <c r="K29" s="21" t="s">
        <v>89</v>
      </c>
      <c r="L29" s="21">
        <v>3</v>
      </c>
      <c r="M29" s="20">
        <v>2946.43</v>
      </c>
      <c r="N29" s="20">
        <f>L29*M29</f>
        <v>8839.2899999999991</v>
      </c>
      <c r="O29" s="21" t="s">
        <v>175</v>
      </c>
    </row>
    <row r="30" spans="1:15" s="3" customFormat="1" ht="63" x14ac:dyDescent="0.25">
      <c r="A30" s="21">
        <v>14</v>
      </c>
      <c r="B30" s="22" t="s">
        <v>20</v>
      </c>
      <c r="C30" s="21" t="s">
        <v>68</v>
      </c>
      <c r="D30" s="21" t="s">
        <v>69</v>
      </c>
      <c r="E30" s="49" t="s">
        <v>107</v>
      </c>
      <c r="F30" s="49" t="s">
        <v>168</v>
      </c>
      <c r="G30" s="21" t="s">
        <v>49</v>
      </c>
      <c r="H30" s="21" t="s">
        <v>21</v>
      </c>
      <c r="I30" s="21" t="s">
        <v>25</v>
      </c>
      <c r="J30" s="21" t="s">
        <v>22</v>
      </c>
      <c r="K30" s="21" t="s">
        <v>89</v>
      </c>
      <c r="L30" s="21">
        <v>2</v>
      </c>
      <c r="M30" s="20">
        <v>4910.71</v>
      </c>
      <c r="N30" s="20">
        <f>L30*M30</f>
        <v>9821.42</v>
      </c>
      <c r="O30" s="21" t="s">
        <v>175</v>
      </c>
    </row>
    <row r="31" spans="1:15" s="3" customFormat="1" ht="63" x14ac:dyDescent="0.25">
      <c r="A31" s="21">
        <v>15</v>
      </c>
      <c r="B31" s="22" t="s">
        <v>20</v>
      </c>
      <c r="C31" s="21" t="s">
        <v>70</v>
      </c>
      <c r="D31" s="21" t="s">
        <v>71</v>
      </c>
      <c r="E31" s="49" t="s">
        <v>107</v>
      </c>
      <c r="F31" s="49" t="s">
        <v>168</v>
      </c>
      <c r="G31" s="21" t="s">
        <v>49</v>
      </c>
      <c r="H31" s="21" t="s">
        <v>21</v>
      </c>
      <c r="I31" s="21" t="s">
        <v>25</v>
      </c>
      <c r="J31" s="21" t="s">
        <v>22</v>
      </c>
      <c r="K31" s="21" t="s">
        <v>89</v>
      </c>
      <c r="L31" s="21">
        <v>5</v>
      </c>
      <c r="M31" s="20">
        <v>816.97</v>
      </c>
      <c r="N31" s="20">
        <f>L31*M31</f>
        <v>4084.8500000000004</v>
      </c>
      <c r="O31" s="21" t="s">
        <v>175</v>
      </c>
    </row>
    <row r="32" spans="1:15" s="3" customFormat="1" ht="63" x14ac:dyDescent="0.25">
      <c r="A32" s="21">
        <v>16</v>
      </c>
      <c r="B32" s="35" t="s">
        <v>20</v>
      </c>
      <c r="C32" s="21" t="s">
        <v>70</v>
      </c>
      <c r="D32" s="21" t="s">
        <v>72</v>
      </c>
      <c r="E32" s="49" t="s">
        <v>107</v>
      </c>
      <c r="F32" s="49" t="s">
        <v>168</v>
      </c>
      <c r="G32" s="21" t="s">
        <v>49</v>
      </c>
      <c r="H32" s="21" t="s">
        <v>21</v>
      </c>
      <c r="I32" s="21" t="s">
        <v>25</v>
      </c>
      <c r="J32" s="21" t="s">
        <v>22</v>
      </c>
      <c r="K32" s="21" t="s">
        <v>89</v>
      </c>
      <c r="L32" s="21">
        <v>5</v>
      </c>
      <c r="M32" s="20">
        <v>258.93</v>
      </c>
      <c r="N32" s="20">
        <f t="shared" ref="N32:N35" si="2">L32*M32</f>
        <v>1294.6500000000001</v>
      </c>
      <c r="O32" s="21" t="s">
        <v>175</v>
      </c>
    </row>
    <row r="33" spans="1:15" s="3" customFormat="1" ht="63" x14ac:dyDescent="0.25">
      <c r="A33" s="21">
        <v>17</v>
      </c>
      <c r="B33" s="22" t="s">
        <v>20</v>
      </c>
      <c r="C33" s="21" t="s">
        <v>70</v>
      </c>
      <c r="D33" s="21" t="s">
        <v>83</v>
      </c>
      <c r="E33" s="49" t="s">
        <v>107</v>
      </c>
      <c r="F33" s="49" t="s">
        <v>168</v>
      </c>
      <c r="G33" s="21" t="s">
        <v>49</v>
      </c>
      <c r="H33" s="21" t="s">
        <v>21</v>
      </c>
      <c r="I33" s="21" t="s">
        <v>25</v>
      </c>
      <c r="J33" s="21" t="s">
        <v>22</v>
      </c>
      <c r="K33" s="21" t="s">
        <v>89</v>
      </c>
      <c r="L33" s="21">
        <v>5</v>
      </c>
      <c r="M33" s="20">
        <v>174.11</v>
      </c>
      <c r="N33" s="20">
        <f t="shared" si="2"/>
        <v>870.55000000000007</v>
      </c>
      <c r="O33" s="21" t="s">
        <v>175</v>
      </c>
    </row>
    <row r="34" spans="1:15" s="3" customFormat="1" ht="63" x14ac:dyDescent="0.25">
      <c r="A34" s="21">
        <v>18</v>
      </c>
      <c r="B34" s="22" t="s">
        <v>20</v>
      </c>
      <c r="C34" s="21" t="s">
        <v>74</v>
      </c>
      <c r="D34" s="21" t="s">
        <v>73</v>
      </c>
      <c r="E34" s="49" t="s">
        <v>107</v>
      </c>
      <c r="F34" s="49" t="s">
        <v>168</v>
      </c>
      <c r="G34" s="21" t="s">
        <v>49</v>
      </c>
      <c r="H34" s="21" t="s">
        <v>21</v>
      </c>
      <c r="I34" s="21" t="s">
        <v>25</v>
      </c>
      <c r="J34" s="21" t="s">
        <v>22</v>
      </c>
      <c r="K34" s="21" t="s">
        <v>89</v>
      </c>
      <c r="L34" s="21">
        <v>50</v>
      </c>
      <c r="M34" s="20">
        <v>825.89</v>
      </c>
      <c r="N34" s="20">
        <f t="shared" si="2"/>
        <v>41294.5</v>
      </c>
      <c r="O34" s="21" t="s">
        <v>175</v>
      </c>
    </row>
    <row r="35" spans="1:15" s="3" customFormat="1" ht="63" x14ac:dyDescent="0.25">
      <c r="A35" s="21">
        <v>19</v>
      </c>
      <c r="B35" s="22" t="s">
        <v>20</v>
      </c>
      <c r="C35" s="21" t="s">
        <v>59</v>
      </c>
      <c r="D35" s="21" t="s">
        <v>92</v>
      </c>
      <c r="E35" s="49" t="s">
        <v>34</v>
      </c>
      <c r="F35" s="49" t="s">
        <v>150</v>
      </c>
      <c r="G35" s="21" t="s">
        <v>49</v>
      </c>
      <c r="H35" s="21" t="s">
        <v>21</v>
      </c>
      <c r="I35" s="21" t="s">
        <v>25</v>
      </c>
      <c r="J35" s="21" t="s">
        <v>22</v>
      </c>
      <c r="K35" s="21" t="s">
        <v>88</v>
      </c>
      <c r="L35" s="21">
        <v>230</v>
      </c>
      <c r="M35" s="20">
        <v>1319.31</v>
      </c>
      <c r="N35" s="20">
        <f t="shared" si="2"/>
        <v>303441.3</v>
      </c>
      <c r="O35" s="21" t="s">
        <v>175</v>
      </c>
    </row>
    <row r="36" spans="1:15" s="3" customFormat="1" ht="63" x14ac:dyDescent="0.25">
      <c r="A36" s="21">
        <v>20</v>
      </c>
      <c r="B36" s="22" t="s">
        <v>20</v>
      </c>
      <c r="C36" s="21" t="s">
        <v>76</v>
      </c>
      <c r="D36" s="21" t="s">
        <v>75</v>
      </c>
      <c r="E36" s="49" t="s">
        <v>107</v>
      </c>
      <c r="F36" s="49" t="s">
        <v>168</v>
      </c>
      <c r="G36" s="21" t="s">
        <v>49</v>
      </c>
      <c r="H36" s="21" t="s">
        <v>21</v>
      </c>
      <c r="I36" s="21" t="s">
        <v>25</v>
      </c>
      <c r="J36" s="21" t="s">
        <v>22</v>
      </c>
      <c r="K36" s="21" t="s">
        <v>52</v>
      </c>
      <c r="L36" s="21">
        <v>20</v>
      </c>
      <c r="M36" s="20">
        <v>308.04000000000002</v>
      </c>
      <c r="N36" s="20">
        <f>L36*M36</f>
        <v>6160.8</v>
      </c>
      <c r="O36" s="21" t="s">
        <v>175</v>
      </c>
    </row>
    <row r="37" spans="1:15" s="3" customFormat="1" ht="63" x14ac:dyDescent="0.25">
      <c r="A37" s="21">
        <v>21</v>
      </c>
      <c r="B37" s="22" t="s">
        <v>20</v>
      </c>
      <c r="C37" s="21" t="s">
        <v>78</v>
      </c>
      <c r="D37" s="21" t="s">
        <v>77</v>
      </c>
      <c r="E37" s="49" t="s">
        <v>107</v>
      </c>
      <c r="F37" s="49" t="s">
        <v>168</v>
      </c>
      <c r="G37" s="21" t="s">
        <v>49</v>
      </c>
      <c r="H37" s="21" t="s">
        <v>21</v>
      </c>
      <c r="I37" s="21" t="s">
        <v>25</v>
      </c>
      <c r="J37" s="21" t="s">
        <v>22</v>
      </c>
      <c r="K37" s="21" t="s">
        <v>52</v>
      </c>
      <c r="L37" s="21">
        <v>20</v>
      </c>
      <c r="M37" s="20">
        <v>687.5</v>
      </c>
      <c r="N37" s="20">
        <f>L37*M37</f>
        <v>13750</v>
      </c>
      <c r="O37" s="21" t="s">
        <v>175</v>
      </c>
    </row>
    <row r="38" spans="1:15" s="3" customFormat="1" ht="63" x14ac:dyDescent="0.25">
      <c r="A38" s="21">
        <v>22</v>
      </c>
      <c r="B38" s="22" t="s">
        <v>20</v>
      </c>
      <c r="C38" s="21" t="s">
        <v>80</v>
      </c>
      <c r="D38" s="21" t="s">
        <v>79</v>
      </c>
      <c r="E38" s="49" t="s">
        <v>107</v>
      </c>
      <c r="F38" s="49" t="s">
        <v>168</v>
      </c>
      <c r="G38" s="21" t="s">
        <v>49</v>
      </c>
      <c r="H38" s="21" t="s">
        <v>21</v>
      </c>
      <c r="I38" s="21" t="s">
        <v>25</v>
      </c>
      <c r="J38" s="21" t="s">
        <v>22</v>
      </c>
      <c r="K38" s="21" t="s">
        <v>52</v>
      </c>
      <c r="L38" s="21">
        <v>10</v>
      </c>
      <c r="M38" s="20">
        <v>410.71</v>
      </c>
      <c r="N38" s="20">
        <f>L38*M38</f>
        <v>4107.0999999999995</v>
      </c>
      <c r="O38" s="21" t="s">
        <v>175</v>
      </c>
    </row>
    <row r="39" spans="1:15" s="3" customFormat="1" ht="63" x14ac:dyDescent="0.25">
      <c r="A39" s="21">
        <v>23</v>
      </c>
      <c r="B39" s="22" t="s">
        <v>20</v>
      </c>
      <c r="C39" s="21" t="s">
        <v>82</v>
      </c>
      <c r="D39" s="21" t="s">
        <v>81</v>
      </c>
      <c r="E39" s="49" t="s">
        <v>107</v>
      </c>
      <c r="F39" s="49" t="s">
        <v>168</v>
      </c>
      <c r="G39" s="21" t="s">
        <v>49</v>
      </c>
      <c r="H39" s="21" t="s">
        <v>21</v>
      </c>
      <c r="I39" s="21" t="s">
        <v>25</v>
      </c>
      <c r="J39" s="21" t="s">
        <v>22</v>
      </c>
      <c r="K39" s="21" t="s">
        <v>89</v>
      </c>
      <c r="L39" s="21">
        <v>1</v>
      </c>
      <c r="M39" s="20">
        <v>562.89</v>
      </c>
      <c r="N39" s="20">
        <f t="shared" ref="N39:N42" si="3">L39*M39</f>
        <v>562.89</v>
      </c>
      <c r="O39" s="21" t="s">
        <v>175</v>
      </c>
    </row>
    <row r="40" spans="1:15" s="3" customFormat="1" ht="63" x14ac:dyDescent="0.25">
      <c r="A40" s="21">
        <v>24</v>
      </c>
      <c r="B40" s="22" t="s">
        <v>20</v>
      </c>
      <c r="C40" s="21" t="s">
        <v>85</v>
      </c>
      <c r="D40" s="21" t="s">
        <v>84</v>
      </c>
      <c r="E40" s="49" t="s">
        <v>107</v>
      </c>
      <c r="F40" s="49" t="s">
        <v>168</v>
      </c>
      <c r="G40" s="21" t="s">
        <v>49</v>
      </c>
      <c r="H40" s="21" t="s">
        <v>21</v>
      </c>
      <c r="I40" s="21" t="s">
        <v>25</v>
      </c>
      <c r="J40" s="21" t="s">
        <v>22</v>
      </c>
      <c r="K40" s="21" t="s">
        <v>89</v>
      </c>
      <c r="L40" s="21">
        <v>2</v>
      </c>
      <c r="M40" s="20">
        <v>339.29</v>
      </c>
      <c r="N40" s="20">
        <f t="shared" si="3"/>
        <v>678.58</v>
      </c>
      <c r="O40" s="21" t="s">
        <v>175</v>
      </c>
    </row>
    <row r="41" spans="1:15" s="3" customFormat="1" ht="63" x14ac:dyDescent="0.25">
      <c r="A41" s="21">
        <v>25</v>
      </c>
      <c r="B41" s="22" t="s">
        <v>20</v>
      </c>
      <c r="C41" s="21" t="s">
        <v>87</v>
      </c>
      <c r="D41" s="21" t="s">
        <v>86</v>
      </c>
      <c r="E41" s="49" t="s">
        <v>107</v>
      </c>
      <c r="F41" s="49" t="s">
        <v>168</v>
      </c>
      <c r="G41" s="21" t="s">
        <v>49</v>
      </c>
      <c r="H41" s="21" t="s">
        <v>21</v>
      </c>
      <c r="I41" s="21" t="s">
        <v>25</v>
      </c>
      <c r="J41" s="21" t="s">
        <v>22</v>
      </c>
      <c r="K41" s="21" t="s">
        <v>52</v>
      </c>
      <c r="L41" s="21">
        <v>100</v>
      </c>
      <c r="M41" s="20">
        <v>89.29</v>
      </c>
      <c r="N41" s="20">
        <f t="shared" si="3"/>
        <v>8929</v>
      </c>
      <c r="O41" s="21" t="s">
        <v>175</v>
      </c>
    </row>
    <row r="42" spans="1:15" s="3" customFormat="1" ht="63" x14ac:dyDescent="0.25">
      <c r="A42" s="21">
        <v>26</v>
      </c>
      <c r="B42" s="22" t="s">
        <v>20</v>
      </c>
      <c r="C42" s="21" t="s">
        <v>91</v>
      </c>
      <c r="D42" s="21" t="s">
        <v>90</v>
      </c>
      <c r="E42" s="49" t="s">
        <v>107</v>
      </c>
      <c r="F42" s="49" t="s">
        <v>168</v>
      </c>
      <c r="G42" s="21" t="s">
        <v>49</v>
      </c>
      <c r="H42" s="21" t="s">
        <v>21</v>
      </c>
      <c r="I42" s="21" t="s">
        <v>25</v>
      </c>
      <c r="J42" s="21" t="s">
        <v>22</v>
      </c>
      <c r="K42" s="21" t="s">
        <v>52</v>
      </c>
      <c r="L42" s="21">
        <v>2</v>
      </c>
      <c r="M42" s="20">
        <v>156.25</v>
      </c>
      <c r="N42" s="20">
        <f t="shared" si="3"/>
        <v>312.5</v>
      </c>
      <c r="O42" s="21" t="s">
        <v>175</v>
      </c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62" t="s">
        <v>24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1:15" s="1" customFormat="1" ht="103.5" customHeight="1" x14ac:dyDescent="0.25">
      <c r="A45" s="21">
        <v>1</v>
      </c>
      <c r="B45" s="22" t="s">
        <v>20</v>
      </c>
      <c r="C45" s="21" t="s">
        <v>36</v>
      </c>
      <c r="D45" s="21" t="s">
        <v>36</v>
      </c>
      <c r="E45" s="21" t="s">
        <v>34</v>
      </c>
      <c r="F45" s="21" t="s">
        <v>29</v>
      </c>
      <c r="G45" s="21" t="s">
        <v>49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140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37</v>
      </c>
      <c r="D46" s="21" t="s">
        <v>53</v>
      </c>
      <c r="E46" s="21" t="s">
        <v>107</v>
      </c>
      <c r="F46" s="21" t="s">
        <v>29</v>
      </c>
      <c r="G46" s="21" t="s">
        <v>49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140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54</v>
      </c>
      <c r="E47" s="21" t="s">
        <v>107</v>
      </c>
      <c r="F47" s="21" t="s">
        <v>29</v>
      </c>
      <c r="G47" s="21" t="s">
        <v>49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140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38</v>
      </c>
      <c r="E48" s="21" t="s">
        <v>34</v>
      </c>
      <c r="F48" s="21" t="s">
        <v>29</v>
      </c>
      <c r="G48" s="21" t="s">
        <v>49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140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123</v>
      </c>
      <c r="D49" s="39" t="s">
        <v>124</v>
      </c>
      <c r="E49" s="21" t="s">
        <v>34</v>
      </c>
      <c r="F49" s="21" t="s">
        <v>94</v>
      </c>
      <c r="G49" s="21" t="s">
        <v>49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140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125</v>
      </c>
      <c r="D50" s="40" t="s">
        <v>126</v>
      </c>
      <c r="E50" s="21" t="s">
        <v>34</v>
      </c>
      <c r="F50" s="21" t="s">
        <v>94</v>
      </c>
      <c r="G50" s="21" t="s">
        <v>49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140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127</v>
      </c>
      <c r="D51" s="42" t="s">
        <v>128</v>
      </c>
      <c r="E51" s="21" t="s">
        <v>34</v>
      </c>
      <c r="F51" s="21" t="s">
        <v>94</v>
      </c>
      <c r="G51" s="21" t="s">
        <v>49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140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129</v>
      </c>
      <c r="D52" s="41" t="s">
        <v>130</v>
      </c>
      <c r="E52" s="21" t="s">
        <v>34</v>
      </c>
      <c r="F52" s="21" t="s">
        <v>94</v>
      </c>
      <c r="G52" s="21" t="s">
        <v>49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140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131</v>
      </c>
      <c r="D53" s="42" t="s">
        <v>132</v>
      </c>
      <c r="E53" s="21" t="s">
        <v>34</v>
      </c>
      <c r="F53" s="21" t="s">
        <v>133</v>
      </c>
      <c r="G53" s="21" t="s">
        <v>49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49" t="s">
        <v>140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39</v>
      </c>
      <c r="D54" s="21" t="s">
        <v>93</v>
      </c>
      <c r="E54" s="21" t="s">
        <v>34</v>
      </c>
      <c r="F54" s="21" t="s">
        <v>29</v>
      </c>
      <c r="G54" s="21" t="s">
        <v>49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177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40</v>
      </c>
      <c r="D55" s="21" t="s">
        <v>40</v>
      </c>
      <c r="E55" s="21" t="s">
        <v>34</v>
      </c>
      <c r="F55" s="21" t="s">
        <v>57</v>
      </c>
      <c r="G55" s="21" t="s">
        <v>49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34</v>
      </c>
      <c r="F56" s="21" t="s">
        <v>29</v>
      </c>
      <c r="G56" s="21" t="s">
        <v>49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140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56</v>
      </c>
      <c r="D57" s="21" t="s">
        <v>114</v>
      </c>
      <c r="E57" s="21" t="s">
        <v>34</v>
      </c>
      <c r="F57" s="21" t="s">
        <v>29</v>
      </c>
      <c r="G57" s="21" t="s">
        <v>49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140</v>
      </c>
    </row>
    <row r="58" spans="1:15" s="3" customFormat="1" ht="87.75" customHeight="1" x14ac:dyDescent="0.25">
      <c r="A58" s="21">
        <v>14</v>
      </c>
      <c r="B58" s="22"/>
      <c r="C58" s="21" t="s">
        <v>41</v>
      </c>
      <c r="D58" s="21" t="s">
        <v>41</v>
      </c>
      <c r="E58" s="21" t="s">
        <v>34</v>
      </c>
      <c r="F58" s="21" t="s">
        <v>135</v>
      </c>
      <c r="G58" s="21" t="s">
        <v>49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178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115</v>
      </c>
      <c r="D59" s="21" t="s">
        <v>116</v>
      </c>
      <c r="E59" s="21" t="s">
        <v>34</v>
      </c>
      <c r="F59" s="21" t="s">
        <v>94</v>
      </c>
      <c r="G59" s="21" t="s">
        <v>49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140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42</v>
      </c>
      <c r="D60" s="21" t="s">
        <v>42</v>
      </c>
      <c r="E60" s="21" t="s">
        <v>34</v>
      </c>
      <c r="F60" s="21" t="s">
        <v>94</v>
      </c>
      <c r="G60" s="21" t="s">
        <v>49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140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43</v>
      </c>
      <c r="D61" s="44" t="s">
        <v>43</v>
      </c>
      <c r="E61" s="45" t="s">
        <v>34</v>
      </c>
      <c r="F61" s="21" t="s">
        <v>142</v>
      </c>
      <c r="G61" s="45" t="s">
        <v>49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145</v>
      </c>
    </row>
    <row r="62" spans="1:15" s="3" customFormat="1" ht="92.25" customHeight="1" x14ac:dyDescent="0.25">
      <c r="A62" s="21">
        <v>18</v>
      </c>
      <c r="B62" s="21"/>
      <c r="C62" s="44" t="s">
        <v>43</v>
      </c>
      <c r="D62" s="44" t="s">
        <v>43</v>
      </c>
      <c r="E62" s="45" t="s">
        <v>34</v>
      </c>
      <c r="F62" s="21" t="s">
        <v>142</v>
      </c>
      <c r="G62" s="45" t="s">
        <v>49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145</v>
      </c>
    </row>
    <row r="63" spans="1:15" s="3" customFormat="1" ht="88.5" customHeight="1" x14ac:dyDescent="0.25">
      <c r="A63" s="21">
        <v>19</v>
      </c>
      <c r="B63" s="22"/>
      <c r="C63" s="21" t="s">
        <v>44</v>
      </c>
      <c r="D63" s="21" t="s">
        <v>44</v>
      </c>
      <c r="E63" s="21" t="s">
        <v>34</v>
      </c>
      <c r="F63" s="21" t="s">
        <v>141</v>
      </c>
      <c r="G63" s="21" t="s">
        <v>49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46">
        <v>464285.71</v>
      </c>
      <c r="N63" s="46">
        <f>L63*M63</f>
        <v>464285.71</v>
      </c>
      <c r="O63" s="21" t="s">
        <v>175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55</v>
      </c>
      <c r="D64" s="21" t="s">
        <v>105</v>
      </c>
      <c r="E64" s="21" t="s">
        <v>34</v>
      </c>
      <c r="F64" s="21" t="s">
        <v>29</v>
      </c>
      <c r="G64" s="21" t="s">
        <v>49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140</v>
      </c>
    </row>
    <row r="65" spans="1:15" s="3" customFormat="1" ht="93" customHeight="1" x14ac:dyDescent="0.25">
      <c r="A65" s="21">
        <v>21</v>
      </c>
      <c r="B65" s="22"/>
      <c r="C65" s="21" t="s">
        <v>45</v>
      </c>
      <c r="D65" s="21" t="s">
        <v>45</v>
      </c>
      <c r="E65" s="21" t="s">
        <v>34</v>
      </c>
      <c r="F65" s="21" t="s">
        <v>94</v>
      </c>
      <c r="G65" s="21" t="s">
        <v>49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140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34</v>
      </c>
      <c r="F66" s="21" t="s">
        <v>94</v>
      </c>
      <c r="G66" s="21" t="s">
        <v>49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140</v>
      </c>
    </row>
    <row r="67" spans="1:15" s="3" customFormat="1" ht="79.5" customHeight="1" x14ac:dyDescent="0.25">
      <c r="A67" s="21">
        <v>23</v>
      </c>
      <c r="B67" s="22"/>
      <c r="C67" s="21" t="s">
        <v>46</v>
      </c>
      <c r="D67" s="21" t="s">
        <v>46</v>
      </c>
      <c r="E67" s="21" t="s">
        <v>34</v>
      </c>
      <c r="F67" s="43" t="s">
        <v>135</v>
      </c>
      <c r="G67" s="21" t="s">
        <v>49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178</v>
      </c>
    </row>
    <row r="68" spans="1:15" s="3" customFormat="1" ht="88.5" customHeight="1" x14ac:dyDescent="0.25">
      <c r="A68" s="21">
        <v>24</v>
      </c>
      <c r="B68" s="22"/>
      <c r="C68" s="21" t="s">
        <v>47</v>
      </c>
      <c r="D68" s="21" t="s">
        <v>47</v>
      </c>
      <c r="E68" s="21" t="s">
        <v>34</v>
      </c>
      <c r="F68" s="49" t="s">
        <v>150</v>
      </c>
      <c r="G68" s="21" t="s">
        <v>49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21" t="s">
        <v>175</v>
      </c>
    </row>
    <row r="69" spans="1:15" s="3" customFormat="1" ht="87.75" customHeight="1" x14ac:dyDescent="0.25">
      <c r="A69" s="21">
        <v>25</v>
      </c>
      <c r="B69" s="22"/>
      <c r="C69" s="21" t="s">
        <v>134</v>
      </c>
      <c r="D69" s="21" t="s">
        <v>134</v>
      </c>
      <c r="E69" s="21" t="s">
        <v>34</v>
      </c>
      <c r="F69" s="21" t="s">
        <v>142</v>
      </c>
      <c r="G69" s="21" t="s">
        <v>49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145</v>
      </c>
    </row>
    <row r="70" spans="1:15" s="3" customFormat="1" ht="87.75" customHeight="1" x14ac:dyDescent="0.25">
      <c r="A70" s="21">
        <v>26</v>
      </c>
      <c r="B70" s="22"/>
      <c r="C70" s="21" t="s">
        <v>48</v>
      </c>
      <c r="D70" s="21" t="s">
        <v>96</v>
      </c>
      <c r="E70" s="21" t="s">
        <v>107</v>
      </c>
      <c r="F70" s="21" t="s">
        <v>94</v>
      </c>
      <c r="G70" s="21" t="s">
        <v>49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49" t="s">
        <v>140</v>
      </c>
    </row>
    <row r="71" spans="1:15" s="3" customFormat="1" ht="80.25" customHeight="1" x14ac:dyDescent="0.25">
      <c r="A71" s="21">
        <v>27</v>
      </c>
      <c r="B71" s="22"/>
      <c r="C71" s="21" t="s">
        <v>48</v>
      </c>
      <c r="D71" s="21" t="s">
        <v>97</v>
      </c>
      <c r="E71" s="21" t="s">
        <v>107</v>
      </c>
      <c r="F71" s="21" t="s">
        <v>94</v>
      </c>
      <c r="G71" s="21" t="s">
        <v>49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140</v>
      </c>
    </row>
    <row r="72" spans="1:15" s="3" customFormat="1" ht="80.25" customHeight="1" x14ac:dyDescent="0.25">
      <c r="A72" s="21">
        <v>28</v>
      </c>
      <c r="B72" s="22"/>
      <c r="C72" s="21" t="s">
        <v>112</v>
      </c>
      <c r="D72" s="21" t="s">
        <v>112</v>
      </c>
      <c r="E72" s="21" t="s">
        <v>122</v>
      </c>
      <c r="F72" s="49" t="s">
        <v>150</v>
      </c>
      <c r="G72" s="21" t="s">
        <v>49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47" t="s">
        <v>155</v>
      </c>
    </row>
    <row r="73" spans="1:15" s="3" customFormat="1" ht="80.25" customHeight="1" x14ac:dyDescent="0.25">
      <c r="A73" s="21">
        <v>29</v>
      </c>
      <c r="B73" s="22"/>
      <c r="C73" s="21" t="s">
        <v>113</v>
      </c>
      <c r="D73" s="21" t="s">
        <v>113</v>
      </c>
      <c r="E73" s="21" t="s">
        <v>122</v>
      </c>
      <c r="F73" s="45" t="s">
        <v>146</v>
      </c>
      <c r="G73" s="21" t="s">
        <v>49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153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121</v>
      </c>
      <c r="D74" s="21" t="s">
        <v>121</v>
      </c>
      <c r="E74" s="21" t="s">
        <v>107</v>
      </c>
      <c r="F74" s="21" t="s">
        <v>94</v>
      </c>
      <c r="G74" s="21" t="s">
        <v>49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179</v>
      </c>
    </row>
    <row r="75" spans="1:15" s="3" customFormat="1" ht="80.25" customHeight="1" x14ac:dyDescent="0.25">
      <c r="A75" s="21">
        <v>31</v>
      </c>
      <c r="B75" s="22"/>
      <c r="C75" s="21" t="s">
        <v>136</v>
      </c>
      <c r="D75" s="21" t="s">
        <v>138</v>
      </c>
      <c r="E75" s="21" t="s">
        <v>107</v>
      </c>
      <c r="F75" s="45" t="s">
        <v>35</v>
      </c>
      <c r="G75" s="21" t="s">
        <v>49</v>
      </c>
      <c r="H75" s="21"/>
      <c r="I75" s="21" t="s">
        <v>25</v>
      </c>
      <c r="J75" s="21" t="s">
        <v>22</v>
      </c>
      <c r="K75" s="21" t="s">
        <v>26</v>
      </c>
      <c r="L75" s="49">
        <v>0</v>
      </c>
      <c r="M75" s="46">
        <v>0</v>
      </c>
      <c r="N75" s="46">
        <v>0</v>
      </c>
      <c r="O75" s="47" t="s">
        <v>156</v>
      </c>
    </row>
    <row r="76" spans="1:15" s="3" customFormat="1" ht="80.25" customHeight="1" x14ac:dyDescent="0.25">
      <c r="A76" s="21">
        <v>32</v>
      </c>
      <c r="B76" s="22"/>
      <c r="C76" s="21" t="s">
        <v>136</v>
      </c>
      <c r="D76" s="21" t="s">
        <v>138</v>
      </c>
      <c r="E76" s="21" t="s">
        <v>107</v>
      </c>
      <c r="F76" s="45" t="s">
        <v>35</v>
      </c>
      <c r="G76" s="21" t="s">
        <v>49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180</v>
      </c>
    </row>
    <row r="77" spans="1:15" s="3" customFormat="1" ht="80.25" customHeight="1" x14ac:dyDescent="0.25">
      <c r="A77" s="21">
        <v>33</v>
      </c>
      <c r="B77" s="22"/>
      <c r="C77" s="21" t="s">
        <v>137</v>
      </c>
      <c r="D77" s="21" t="s">
        <v>139</v>
      </c>
      <c r="E77" s="21" t="s">
        <v>107</v>
      </c>
      <c r="F77" s="49" t="s">
        <v>95</v>
      </c>
      <c r="G77" s="21" t="s">
        <v>49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7" t="s">
        <v>165</v>
      </c>
    </row>
    <row r="78" spans="1:15" s="3" customFormat="1" ht="80.25" customHeight="1" x14ac:dyDescent="0.25">
      <c r="A78" s="21">
        <v>34</v>
      </c>
      <c r="B78" s="22"/>
      <c r="C78" s="21" t="s">
        <v>137</v>
      </c>
      <c r="D78" s="21" t="s">
        <v>139</v>
      </c>
      <c r="E78" s="21" t="s">
        <v>107</v>
      </c>
      <c r="F78" s="49" t="s">
        <v>95</v>
      </c>
      <c r="G78" s="21" t="s">
        <v>49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7" t="s">
        <v>165</v>
      </c>
    </row>
    <row r="79" spans="1:15" s="3" customFormat="1" ht="80.25" customHeight="1" x14ac:dyDescent="0.25">
      <c r="A79" s="21">
        <v>35</v>
      </c>
      <c r="B79" s="22"/>
      <c r="C79" s="49" t="s">
        <v>154</v>
      </c>
      <c r="D79" s="49" t="s">
        <v>154</v>
      </c>
      <c r="E79" s="21" t="s">
        <v>107</v>
      </c>
      <c r="F79" s="49" t="s">
        <v>95</v>
      </c>
      <c r="G79" s="21" t="s">
        <v>49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46">
        <v>9900000</v>
      </c>
      <c r="N79" s="46">
        <f t="shared" ref="N79:N80" si="8">L79*M79</f>
        <v>9900000</v>
      </c>
      <c r="O79" s="47" t="s">
        <v>165</v>
      </c>
    </row>
    <row r="80" spans="1:15" s="3" customFormat="1" ht="80.25" customHeight="1" x14ac:dyDescent="0.25">
      <c r="A80" s="21">
        <v>36</v>
      </c>
      <c r="B80" s="22"/>
      <c r="C80" s="49" t="s">
        <v>154</v>
      </c>
      <c r="D80" s="49" t="s">
        <v>154</v>
      </c>
      <c r="E80" s="21" t="s">
        <v>107</v>
      </c>
      <c r="F80" s="49" t="s">
        <v>95</v>
      </c>
      <c r="G80" s="21" t="s">
        <v>49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46">
        <v>9900000</v>
      </c>
      <c r="N80" s="46">
        <f t="shared" si="8"/>
        <v>9900000</v>
      </c>
      <c r="O80" s="47" t="s">
        <v>165</v>
      </c>
    </row>
    <row r="81" spans="1:15" s="3" customFormat="1" ht="80.25" customHeight="1" x14ac:dyDescent="0.25">
      <c r="A81" s="21">
        <v>37</v>
      </c>
      <c r="B81" s="22"/>
      <c r="C81" s="21" t="s">
        <v>110</v>
      </c>
      <c r="D81" s="21" t="s">
        <v>110</v>
      </c>
      <c r="E81" s="21" t="s">
        <v>34</v>
      </c>
      <c r="F81" s="49" t="s">
        <v>146</v>
      </c>
      <c r="G81" s="21" t="s">
        <v>49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47" t="s">
        <v>155</v>
      </c>
    </row>
    <row r="82" spans="1:15" s="3" customFormat="1" ht="80.25" customHeight="1" x14ac:dyDescent="0.25">
      <c r="A82" s="21">
        <v>38</v>
      </c>
      <c r="B82" s="22"/>
      <c r="C82" s="21" t="s">
        <v>111</v>
      </c>
      <c r="D82" s="21" t="s">
        <v>111</v>
      </c>
      <c r="E82" s="21" t="s">
        <v>122</v>
      </c>
      <c r="F82" s="21" t="s">
        <v>35</v>
      </c>
      <c r="G82" s="21" t="s">
        <v>49</v>
      </c>
      <c r="H82" s="21"/>
      <c r="I82" s="21" t="s">
        <v>25</v>
      </c>
      <c r="J82" s="21" t="s">
        <v>22</v>
      </c>
      <c r="K82" s="21" t="s">
        <v>26</v>
      </c>
      <c r="L82" s="49">
        <v>0</v>
      </c>
      <c r="M82" s="46">
        <v>0</v>
      </c>
      <c r="N82" s="46">
        <v>0</v>
      </c>
      <c r="O82" s="47" t="s">
        <v>156</v>
      </c>
    </row>
    <row r="83" spans="1:15" s="3" customFormat="1" ht="80.25" customHeight="1" x14ac:dyDescent="0.25">
      <c r="A83" s="21">
        <v>39</v>
      </c>
      <c r="B83" s="22"/>
      <c r="C83" s="21" t="s">
        <v>118</v>
      </c>
      <c r="D83" s="21" t="s">
        <v>117</v>
      </c>
      <c r="E83" s="21" t="s">
        <v>34</v>
      </c>
      <c r="F83" s="21" t="s">
        <v>35</v>
      </c>
      <c r="G83" s="21" t="s">
        <v>49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178</v>
      </c>
    </row>
    <row r="84" spans="1:15" s="3" customFormat="1" ht="80.25" customHeight="1" x14ac:dyDescent="0.25">
      <c r="A84" s="21">
        <v>40</v>
      </c>
      <c r="B84" s="22"/>
      <c r="C84" s="21" t="s">
        <v>120</v>
      </c>
      <c r="D84" s="21" t="s">
        <v>119</v>
      </c>
      <c r="E84" s="21" t="s">
        <v>34</v>
      </c>
      <c r="F84" s="21" t="s">
        <v>29</v>
      </c>
      <c r="G84" s="21" t="s">
        <v>49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140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108</v>
      </c>
      <c r="D85" s="21" t="s">
        <v>108</v>
      </c>
      <c r="E85" s="21" t="s">
        <v>107</v>
      </c>
      <c r="F85" s="21" t="s">
        <v>133</v>
      </c>
      <c r="G85" s="21" t="s">
        <v>49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144</v>
      </c>
    </row>
    <row r="86" spans="1:15" s="3" customFormat="1" ht="80.25" customHeight="1" x14ac:dyDescent="0.25">
      <c r="A86" s="21">
        <v>42</v>
      </c>
      <c r="B86" s="22"/>
      <c r="C86" s="21" t="s">
        <v>109</v>
      </c>
      <c r="D86" s="21" t="s">
        <v>109</v>
      </c>
      <c r="E86" s="21" t="s">
        <v>107</v>
      </c>
      <c r="F86" s="21" t="s">
        <v>94</v>
      </c>
      <c r="G86" s="21" t="s">
        <v>49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140</v>
      </c>
    </row>
    <row r="87" spans="1:15" s="3" customFormat="1" ht="80.25" customHeight="1" x14ac:dyDescent="0.25">
      <c r="A87" s="21">
        <v>43</v>
      </c>
      <c r="B87" s="22"/>
      <c r="C87" s="21" t="s">
        <v>143</v>
      </c>
      <c r="D87" s="21" t="s">
        <v>143</v>
      </c>
      <c r="E87" s="21" t="s">
        <v>34</v>
      </c>
      <c r="F87" s="21" t="s">
        <v>133</v>
      </c>
      <c r="G87" s="21" t="s">
        <v>49</v>
      </c>
      <c r="H87" s="21"/>
      <c r="I87" s="21" t="s">
        <v>25</v>
      </c>
      <c r="J87" s="21" t="s">
        <v>22</v>
      </c>
      <c r="K87" s="21" t="s">
        <v>26</v>
      </c>
      <c r="L87" s="49">
        <v>0</v>
      </c>
      <c r="M87" s="46">
        <v>0</v>
      </c>
      <c r="N87" s="46">
        <f t="shared" ref="N87:N101" si="9">L87*M87</f>
        <v>0</v>
      </c>
      <c r="O87" s="47" t="s">
        <v>156</v>
      </c>
    </row>
    <row r="88" spans="1:15" s="3" customFormat="1" ht="80.25" customHeight="1" x14ac:dyDescent="0.25">
      <c r="A88" s="49">
        <v>44</v>
      </c>
      <c r="B88" s="48"/>
      <c r="C88" s="49" t="s">
        <v>143</v>
      </c>
      <c r="D88" s="49" t="s">
        <v>147</v>
      </c>
      <c r="E88" s="49" t="s">
        <v>34</v>
      </c>
      <c r="F88" s="49" t="s">
        <v>149</v>
      </c>
      <c r="G88" s="49" t="s">
        <v>49</v>
      </c>
      <c r="H88" s="49"/>
      <c r="I88" s="49" t="s">
        <v>25</v>
      </c>
      <c r="J88" s="49" t="s">
        <v>22</v>
      </c>
      <c r="K88" s="49" t="s">
        <v>26</v>
      </c>
      <c r="L88" s="49">
        <v>1</v>
      </c>
      <c r="M88" s="46">
        <v>0</v>
      </c>
      <c r="N88" s="46">
        <f t="shared" si="9"/>
        <v>0</v>
      </c>
      <c r="O88" s="47" t="s">
        <v>174</v>
      </c>
    </row>
    <row r="89" spans="1:15" s="3" customFormat="1" ht="80.25" customHeight="1" x14ac:dyDescent="0.25">
      <c r="A89" s="49">
        <v>45</v>
      </c>
      <c r="B89" s="48"/>
      <c r="C89" s="49" t="s">
        <v>143</v>
      </c>
      <c r="D89" s="49" t="s">
        <v>148</v>
      </c>
      <c r="E89" s="49" t="s">
        <v>34</v>
      </c>
      <c r="F89" s="49" t="s">
        <v>149</v>
      </c>
      <c r="G89" s="49" t="s">
        <v>49</v>
      </c>
      <c r="H89" s="49"/>
      <c r="I89" s="49" t="s">
        <v>25</v>
      </c>
      <c r="J89" s="49" t="s">
        <v>22</v>
      </c>
      <c r="K89" s="49" t="s">
        <v>26</v>
      </c>
      <c r="L89" s="49">
        <v>1</v>
      </c>
      <c r="M89" s="46">
        <v>2230000</v>
      </c>
      <c r="N89" s="46">
        <f t="shared" si="9"/>
        <v>2230000</v>
      </c>
      <c r="O89" s="49" t="s">
        <v>140</v>
      </c>
    </row>
    <row r="90" spans="1:15" s="3" customFormat="1" ht="80.25" customHeight="1" x14ac:dyDescent="0.25">
      <c r="A90" s="49">
        <v>46</v>
      </c>
      <c r="B90" s="48"/>
      <c r="C90" s="49" t="s">
        <v>143</v>
      </c>
      <c r="D90" s="21" t="s">
        <v>167</v>
      </c>
      <c r="E90" s="49" t="s">
        <v>34</v>
      </c>
      <c r="F90" s="49" t="s">
        <v>149</v>
      </c>
      <c r="G90" s="49" t="s">
        <v>49</v>
      </c>
      <c r="H90" s="49"/>
      <c r="I90" s="49" t="s">
        <v>25</v>
      </c>
      <c r="J90" s="49" t="s">
        <v>22</v>
      </c>
      <c r="K90" s="49" t="s">
        <v>26</v>
      </c>
      <c r="L90" s="49">
        <v>1</v>
      </c>
      <c r="M90" s="46">
        <v>0</v>
      </c>
      <c r="N90" s="46">
        <f t="shared" si="9"/>
        <v>0</v>
      </c>
      <c r="O90" s="47" t="s">
        <v>174</v>
      </c>
    </row>
    <row r="91" spans="1:15" s="3" customFormat="1" ht="80.25" customHeight="1" x14ac:dyDescent="0.25">
      <c r="A91" s="49">
        <v>47</v>
      </c>
      <c r="B91" s="48"/>
      <c r="C91" s="49" t="s">
        <v>151</v>
      </c>
      <c r="D91" s="49" t="s">
        <v>152</v>
      </c>
      <c r="E91" s="49" t="s">
        <v>107</v>
      </c>
      <c r="F91" s="49" t="s">
        <v>146</v>
      </c>
      <c r="G91" s="49" t="s">
        <v>49</v>
      </c>
      <c r="H91" s="49"/>
      <c r="I91" s="49" t="s">
        <v>25</v>
      </c>
      <c r="J91" s="49" t="s">
        <v>22</v>
      </c>
      <c r="K91" s="49" t="s">
        <v>26</v>
      </c>
      <c r="L91" s="49">
        <v>1</v>
      </c>
      <c r="M91" s="46">
        <v>5771833</v>
      </c>
      <c r="N91" s="46">
        <f t="shared" si="9"/>
        <v>5771833</v>
      </c>
      <c r="O91" s="47" t="s">
        <v>175</v>
      </c>
    </row>
    <row r="92" spans="1:15" s="3" customFormat="1" ht="80.25" customHeight="1" x14ac:dyDescent="0.25">
      <c r="A92" s="49">
        <v>48</v>
      </c>
      <c r="B92" s="48"/>
      <c r="C92" s="49" t="s">
        <v>55</v>
      </c>
      <c r="D92" s="49" t="s">
        <v>105</v>
      </c>
      <c r="E92" s="49" t="s">
        <v>34</v>
      </c>
      <c r="F92" s="49" t="s">
        <v>95</v>
      </c>
      <c r="G92" s="49" t="s">
        <v>49</v>
      </c>
      <c r="H92" s="49"/>
      <c r="I92" s="49" t="s">
        <v>25</v>
      </c>
      <c r="J92" s="49" t="s">
        <v>22</v>
      </c>
      <c r="K92" s="49" t="s">
        <v>26</v>
      </c>
      <c r="L92" s="49">
        <v>1</v>
      </c>
      <c r="M92" s="46">
        <v>88889</v>
      </c>
      <c r="N92" s="46">
        <f t="shared" si="9"/>
        <v>88889</v>
      </c>
      <c r="O92" s="47" t="s">
        <v>166</v>
      </c>
    </row>
    <row r="93" spans="1:15" s="3" customFormat="1" ht="80.25" customHeight="1" x14ac:dyDescent="0.25">
      <c r="A93" s="49">
        <v>49</v>
      </c>
      <c r="B93" s="48"/>
      <c r="C93" s="47" t="s">
        <v>169</v>
      </c>
      <c r="D93" s="47" t="s">
        <v>170</v>
      </c>
      <c r="E93" s="49" t="s">
        <v>107</v>
      </c>
      <c r="F93" s="49" t="s">
        <v>146</v>
      </c>
      <c r="G93" s="49" t="s">
        <v>49</v>
      </c>
      <c r="H93" s="49"/>
      <c r="I93" s="49" t="s">
        <v>25</v>
      </c>
      <c r="J93" s="49" t="s">
        <v>22</v>
      </c>
      <c r="K93" s="49" t="s">
        <v>26</v>
      </c>
      <c r="L93" s="49">
        <v>1</v>
      </c>
      <c r="M93" s="46">
        <v>892857.14285714203</v>
      </c>
      <c r="N93" s="46">
        <f t="shared" si="9"/>
        <v>892857.14285714203</v>
      </c>
      <c r="O93" s="47" t="s">
        <v>175</v>
      </c>
    </row>
    <row r="94" spans="1:15" s="3" customFormat="1" ht="80.25" customHeight="1" x14ac:dyDescent="0.25">
      <c r="A94" s="49">
        <v>50</v>
      </c>
      <c r="B94" s="48"/>
      <c r="C94" s="49" t="s">
        <v>157</v>
      </c>
      <c r="D94" s="49" t="s">
        <v>164</v>
      </c>
      <c r="E94" s="49" t="s">
        <v>34</v>
      </c>
      <c r="F94" s="49" t="s">
        <v>158</v>
      </c>
      <c r="G94" s="49" t="s">
        <v>49</v>
      </c>
      <c r="H94" s="49"/>
      <c r="I94" s="49" t="s">
        <v>25</v>
      </c>
      <c r="J94" s="49" t="s">
        <v>22</v>
      </c>
      <c r="K94" s="49" t="s">
        <v>26</v>
      </c>
      <c r="L94" s="49">
        <v>1</v>
      </c>
      <c r="M94" s="46">
        <v>1800000</v>
      </c>
      <c r="N94" s="46">
        <f t="shared" si="9"/>
        <v>1800000</v>
      </c>
      <c r="O94" s="47" t="s">
        <v>166</v>
      </c>
    </row>
    <row r="95" spans="1:15" s="3" customFormat="1" ht="80.25" customHeight="1" x14ac:dyDescent="0.25">
      <c r="A95" s="49">
        <v>51</v>
      </c>
      <c r="B95" s="48"/>
      <c r="C95" s="49" t="s">
        <v>157</v>
      </c>
      <c r="D95" s="49" t="s">
        <v>163</v>
      </c>
      <c r="E95" s="49" t="s">
        <v>34</v>
      </c>
      <c r="F95" s="49" t="s">
        <v>158</v>
      </c>
      <c r="G95" s="49" t="s">
        <v>49</v>
      </c>
      <c r="H95" s="49"/>
      <c r="I95" s="49" t="s">
        <v>25</v>
      </c>
      <c r="J95" s="49" t="s">
        <v>22</v>
      </c>
      <c r="K95" s="49" t="s">
        <v>26</v>
      </c>
      <c r="L95" s="49">
        <v>1</v>
      </c>
      <c r="M95" s="46">
        <v>1560000</v>
      </c>
      <c r="N95" s="46">
        <f t="shared" si="9"/>
        <v>1560000</v>
      </c>
      <c r="O95" s="47" t="s">
        <v>166</v>
      </c>
    </row>
    <row r="96" spans="1:15" s="3" customFormat="1" ht="80.25" customHeight="1" x14ac:dyDescent="0.25">
      <c r="A96" s="49">
        <v>52</v>
      </c>
      <c r="B96" s="48"/>
      <c r="C96" s="49" t="s">
        <v>45</v>
      </c>
      <c r="D96" s="49" t="s">
        <v>45</v>
      </c>
      <c r="E96" s="49" t="s">
        <v>34</v>
      </c>
      <c r="F96" s="49" t="s">
        <v>95</v>
      </c>
      <c r="G96" s="49" t="s">
        <v>49</v>
      </c>
      <c r="H96" s="49"/>
      <c r="I96" s="49" t="s">
        <v>25</v>
      </c>
      <c r="J96" s="49" t="s">
        <v>22</v>
      </c>
      <c r="K96" s="49" t="s">
        <v>26</v>
      </c>
      <c r="L96" s="49">
        <v>1</v>
      </c>
      <c r="M96" s="46">
        <v>1214285.7142857099</v>
      </c>
      <c r="N96" s="46">
        <f>L96*M96</f>
        <v>1214285.7142857099</v>
      </c>
      <c r="O96" s="47" t="s">
        <v>166</v>
      </c>
    </row>
    <row r="97" spans="1:15" s="3" customFormat="1" ht="80.25" customHeight="1" x14ac:dyDescent="0.25">
      <c r="A97" s="49">
        <v>53</v>
      </c>
      <c r="B97" s="48"/>
      <c r="C97" s="49" t="s">
        <v>28</v>
      </c>
      <c r="D97" s="49" t="s">
        <v>28</v>
      </c>
      <c r="E97" s="49" t="s">
        <v>34</v>
      </c>
      <c r="F97" s="49" t="s">
        <v>95</v>
      </c>
      <c r="G97" s="49" t="s">
        <v>49</v>
      </c>
      <c r="H97" s="49"/>
      <c r="I97" s="49" t="s">
        <v>25</v>
      </c>
      <c r="J97" s="49" t="s">
        <v>22</v>
      </c>
      <c r="K97" s="49" t="s">
        <v>26</v>
      </c>
      <c r="L97" s="49">
        <v>1</v>
      </c>
      <c r="M97" s="46">
        <v>719200</v>
      </c>
      <c r="N97" s="46">
        <f t="shared" si="9"/>
        <v>719200</v>
      </c>
      <c r="O97" s="47" t="s">
        <v>166</v>
      </c>
    </row>
    <row r="98" spans="1:15" s="3" customFormat="1" ht="80.25" customHeight="1" x14ac:dyDescent="0.25">
      <c r="A98" s="49">
        <v>54</v>
      </c>
      <c r="B98" s="48"/>
      <c r="C98" s="49" t="s">
        <v>159</v>
      </c>
      <c r="D98" s="49" t="s">
        <v>160</v>
      </c>
      <c r="E98" s="49" t="str">
        <f>$E$91</f>
        <v>из одного источника</v>
      </c>
      <c r="F98" s="49" t="s">
        <v>95</v>
      </c>
      <c r="G98" s="49" t="s">
        <v>49</v>
      </c>
      <c r="H98" s="49"/>
      <c r="I98" s="49" t="s">
        <v>25</v>
      </c>
      <c r="J98" s="49" t="s">
        <v>22</v>
      </c>
      <c r="K98" s="49" t="s">
        <v>26</v>
      </c>
      <c r="L98" s="49">
        <v>1</v>
      </c>
      <c r="M98" s="46">
        <v>1603000</v>
      </c>
      <c r="N98" s="46">
        <f t="shared" si="9"/>
        <v>1603000</v>
      </c>
      <c r="O98" s="47" t="s">
        <v>140</v>
      </c>
    </row>
    <row r="99" spans="1:15" s="3" customFormat="1" ht="80.25" customHeight="1" x14ac:dyDescent="0.25">
      <c r="A99" s="49">
        <v>55</v>
      </c>
      <c r="B99" s="48"/>
      <c r="C99" s="49" t="s">
        <v>159</v>
      </c>
      <c r="D99" s="49" t="s">
        <v>161</v>
      </c>
      <c r="E99" s="49" t="str">
        <f>$E$91</f>
        <v>из одного источника</v>
      </c>
      <c r="F99" s="49" t="s">
        <v>146</v>
      </c>
      <c r="G99" s="49" t="s">
        <v>49</v>
      </c>
      <c r="H99" s="49"/>
      <c r="I99" s="49" t="s">
        <v>25</v>
      </c>
      <c r="J99" s="49" t="s">
        <v>22</v>
      </c>
      <c r="K99" s="49" t="s">
        <v>26</v>
      </c>
      <c r="L99" s="49">
        <v>1</v>
      </c>
      <c r="M99" s="46">
        <v>2065000</v>
      </c>
      <c r="N99" s="46">
        <f t="shared" si="9"/>
        <v>2065000</v>
      </c>
      <c r="O99" s="47" t="s">
        <v>175</v>
      </c>
    </row>
    <row r="100" spans="1:15" s="3" customFormat="1" ht="80.25" customHeight="1" x14ac:dyDescent="0.25">
      <c r="A100" s="49">
        <v>56</v>
      </c>
      <c r="B100" s="48"/>
      <c r="C100" s="49" t="s">
        <v>143</v>
      </c>
      <c r="D100" s="49" t="s">
        <v>143</v>
      </c>
      <c r="E100" s="49" t="s">
        <v>34</v>
      </c>
      <c r="F100" s="49" t="s">
        <v>146</v>
      </c>
      <c r="G100" s="49" t="s">
        <v>49</v>
      </c>
      <c r="H100" s="49"/>
      <c r="I100" s="49" t="s">
        <v>25</v>
      </c>
      <c r="J100" s="49" t="s">
        <v>22</v>
      </c>
      <c r="K100" s="49" t="s">
        <v>26</v>
      </c>
      <c r="L100" s="49">
        <v>1</v>
      </c>
      <c r="M100" s="46">
        <v>4270000</v>
      </c>
      <c r="N100" s="46">
        <f t="shared" si="9"/>
        <v>4270000</v>
      </c>
      <c r="O100" s="47" t="s">
        <v>176</v>
      </c>
    </row>
    <row r="101" spans="1:15" s="3" customFormat="1" ht="80.25" customHeight="1" x14ac:dyDescent="0.25">
      <c r="A101" s="49">
        <v>57</v>
      </c>
      <c r="B101" s="48"/>
      <c r="C101" s="49" t="s">
        <v>171</v>
      </c>
      <c r="D101" s="49" t="s">
        <v>172</v>
      </c>
      <c r="E101" s="49" t="str">
        <f>$E$91</f>
        <v>из одного источника</v>
      </c>
      <c r="F101" s="49" t="s">
        <v>146</v>
      </c>
      <c r="G101" s="49" t="s">
        <v>49</v>
      </c>
      <c r="H101" s="49"/>
      <c r="I101" s="49" t="s">
        <v>25</v>
      </c>
      <c r="J101" s="49" t="s">
        <v>22</v>
      </c>
      <c r="K101" s="49" t="s">
        <v>26</v>
      </c>
      <c r="L101" s="49">
        <v>1</v>
      </c>
      <c r="M101" s="46">
        <f>600000/1.12</f>
        <v>535714.28571428568</v>
      </c>
      <c r="N101" s="46">
        <f t="shared" si="9"/>
        <v>535714.28571428568</v>
      </c>
      <c r="O101" s="47" t="s">
        <v>176</v>
      </c>
    </row>
    <row r="102" spans="1:15" s="12" customFormat="1" ht="27.75" customHeight="1" x14ac:dyDescent="0.2">
      <c r="A102" s="24"/>
      <c r="B102" s="63" t="s">
        <v>23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5"/>
      <c r="N102" s="25">
        <f>SUM(N45:N101)</f>
        <v>491782069.60285717</v>
      </c>
      <c r="O102" s="24"/>
    </row>
    <row r="103" spans="1:15" ht="24.75" customHeight="1" x14ac:dyDescent="0.25">
      <c r="A103" s="66" t="s">
        <v>23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8"/>
      <c r="N103" s="26">
        <f>N43+N102</f>
        <v>494324033.89285719</v>
      </c>
      <c r="O103" s="27"/>
    </row>
    <row r="104" spans="1:15" ht="15" customHeight="1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7"/>
      <c r="N104" s="17"/>
      <c r="O104" s="15"/>
    </row>
    <row r="106" spans="1:15" ht="24" customHeight="1" x14ac:dyDescent="0.3">
      <c r="A106" s="69" t="s">
        <v>162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</sheetData>
  <autoFilter ref="A1:P106" xr:uid="{8360743D-BCE1-4DC4-A3B2-A0B71B2A9B06}"/>
  <mergeCells count="28">
    <mergeCell ref="A16:B16"/>
    <mergeCell ref="A44:O44"/>
    <mergeCell ref="B102:M102"/>
    <mergeCell ref="A103:M103"/>
    <mergeCell ref="A106:O106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30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102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01.06.2021</vt:lpstr>
      <vt:lpstr>Лист1</vt:lpstr>
      <vt:lpstr>'01.06.2021'!Область_печати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Zhanar Zhurkenova</cp:lastModifiedBy>
  <cp:lastPrinted>2021-05-31T05:31:46Z</cp:lastPrinted>
  <dcterms:created xsi:type="dcterms:W3CDTF">2019-02-11T06:57:33Z</dcterms:created>
  <dcterms:modified xsi:type="dcterms:W3CDTF">2021-06-02T02:41:57Z</dcterms:modified>
</cp:coreProperties>
</file>